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старшая группа" sheetId="1" r:id="rId1"/>
    <sheet name="взаимооценка ст. гр" sheetId="2" r:id="rId2"/>
    <sheet name="штрафные баллы ст. гр" sheetId="3" r:id="rId3"/>
    <sheet name="средняя группа" sheetId="4" r:id="rId4"/>
    <sheet name="взаимооценка ср.гр" sheetId="5" r:id="rId5"/>
    <sheet name="штрафные баллы ср. гр" sheetId="6" r:id="rId6"/>
    <sheet name="младшая группа" sheetId="7" r:id="rId7"/>
    <sheet name="взаимооценка мл. гр" sheetId="8" r:id="rId8"/>
    <sheet name="штрафные баллы ср.гр" sheetId="9" r:id="rId9"/>
  </sheets>
  <externalReferences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SamLab.ws</author>
  </authors>
  <commentList>
    <comment ref="D10" authorId="0">
      <text>
        <r>
          <rPr>
            <b/>
            <sz val="8"/>
            <rFont val="Tahoma"/>
            <family val="2"/>
          </rPr>
          <t>не вллючили себя в список</t>
        </r>
      </text>
    </comment>
    <comment ref="E11" authorId="0">
      <text>
        <r>
          <rPr>
            <sz val="8"/>
            <rFont val="Tahoma"/>
            <family val="2"/>
          </rPr>
          <t xml:space="preserve">себя не оценили
</t>
        </r>
      </text>
    </comment>
  </commentList>
</comments>
</file>

<file path=xl/comments4.xml><?xml version="1.0" encoding="utf-8"?>
<comments xmlns="http://schemas.openxmlformats.org/spreadsheetml/2006/main">
  <authors>
    <author>SamLab.ws</author>
    <author>user</author>
  </authors>
  <commentList>
    <comment ref="E1" authorId="0">
      <text>
        <r>
          <rPr>
            <sz val="8"/>
            <rFont val="Tahoma"/>
            <family val="2"/>
          </rPr>
          <t>2-3-только название или упоминание
4-про любовь к геометрии или к задачам
7 и …-соответствие</t>
        </r>
      </text>
    </comment>
    <comment ref="I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если все выполняется, но все залито фото или фото очень много то -2</t>
        </r>
      </text>
    </comment>
    <comment ref="L1" authorId="0">
      <text>
        <r>
          <rPr>
            <sz val="8"/>
            <rFont val="Tahoma"/>
            <family val="2"/>
          </rPr>
          <t xml:space="preserve">5-здание,сооружение
7- набор на улице
8-9-интересный объект
</t>
        </r>
      </text>
    </comment>
  </commentList>
</comments>
</file>

<file path=xl/sharedStrings.xml><?xml version="1.0" encoding="utf-8"?>
<sst xmlns="http://schemas.openxmlformats.org/spreadsheetml/2006/main" count="630" uniqueCount="216">
  <si>
    <t>№ ID</t>
  </si>
  <si>
    <t>Название команды</t>
  </si>
  <si>
    <t>Рейтинг по оценке других команд</t>
  </si>
  <si>
    <r>
      <t xml:space="preserve">Соответствие теме ДООМ "Геометрическая геометрия". </t>
    </r>
    <r>
      <rPr>
        <b/>
        <sz val="11"/>
        <color indexed="10"/>
        <rFont val="Calibri"/>
        <family val="2"/>
      </rPr>
      <t>мах 10б</t>
    </r>
  </si>
  <si>
    <r>
      <t xml:space="preserve">Подача текста в стихотворной или другой оригинальной форме. </t>
    </r>
    <r>
      <rPr>
        <b/>
        <sz val="11"/>
        <color indexed="10"/>
        <rFont val="Calibri"/>
        <family val="2"/>
      </rPr>
      <t>Мах10б</t>
    </r>
  </si>
  <si>
    <r>
      <t>Оригинальность оформления и завершённость работы (стиль).</t>
    </r>
    <r>
      <rPr>
        <b/>
        <sz val="11"/>
        <color indexed="10"/>
        <rFont val="Calibri"/>
        <family val="2"/>
      </rPr>
      <t>мах 10б</t>
    </r>
  </si>
  <si>
    <r>
      <t>Соответствие языковым  нормам (орфография, пунктуация, культура речи).</t>
    </r>
    <r>
      <rPr>
        <b/>
        <sz val="11"/>
        <color indexed="10"/>
        <rFont val="Calibri"/>
        <family val="2"/>
      </rPr>
      <t>мах 10б</t>
    </r>
  </si>
  <si>
    <r>
      <t>Соответствие техническим требованиям.(страница Участник, объем графики (каждого фото и др.) не больше 150 кб,  название с идентиф. Номером))</t>
    </r>
    <r>
      <rPr>
        <b/>
        <sz val="11"/>
        <color indexed="10"/>
        <rFont val="Calibri"/>
        <family val="2"/>
      </rPr>
      <t>мах 10б</t>
    </r>
  </si>
  <si>
    <t>фото команды (5 баллов), коллаж или худ. оформление (до 10 баллов)</t>
  </si>
  <si>
    <t>Наличие фото объекта (5 б)</t>
  </si>
  <si>
    <t>Художественная выразительность, оригинальность фото объекта до 10 баллов</t>
  </si>
  <si>
    <t>Наличие ответов на задание по фото другой команды (до 10 баллов)</t>
  </si>
  <si>
    <t>Оценка команд другой группы (есть оценка 5 баллов)</t>
  </si>
  <si>
    <t>Качественная и логичная аргументация своей оценки (до 5 баллов)</t>
  </si>
  <si>
    <t>Штрафные баллы</t>
  </si>
  <si>
    <t>сумма баллов (жюри)</t>
  </si>
  <si>
    <t>ИТОГО</t>
  </si>
  <si>
    <t>гр3.1</t>
  </si>
  <si>
    <t>IDm004</t>
  </si>
  <si>
    <t>ПИФАГОРЫ IDm004</t>
  </si>
  <si>
    <t>IDm015</t>
  </si>
  <si>
    <t>BrainZ IDm015</t>
  </si>
  <si>
    <t>IDm017</t>
  </si>
  <si>
    <t>^ ^ТеТRaЭDрЫ^ ^ ID 017</t>
  </si>
  <si>
    <t>IDm039</t>
  </si>
  <si>
    <t>Люди Пи IDm039</t>
  </si>
  <si>
    <t>IDm020</t>
  </si>
  <si>
    <t>Geo + Metr IDm020</t>
  </si>
  <si>
    <t>IDm066</t>
  </si>
  <si>
    <t>Векторы</t>
  </si>
  <si>
    <t>IDm022</t>
  </si>
  <si>
    <t>КругIDm022</t>
  </si>
  <si>
    <t>гр3.2</t>
  </si>
  <si>
    <t>IDm057</t>
  </si>
  <si>
    <t>Русский свет IDm057</t>
  </si>
  <si>
    <t>IDm032</t>
  </si>
  <si>
    <t>IDm032 Танграм</t>
  </si>
  <si>
    <t>IDm061</t>
  </si>
  <si>
    <t>Точный расчёт Idm061</t>
  </si>
  <si>
    <t>IDm071</t>
  </si>
  <si>
    <t>Многогранники IDm071</t>
  </si>
  <si>
    <t>IDm028</t>
  </si>
  <si>
    <t>Sport Team IDm028</t>
  </si>
  <si>
    <t>IDm041</t>
  </si>
  <si>
    <t>Параллели-IDm041</t>
  </si>
  <si>
    <t>IDm019</t>
  </si>
  <si>
    <t>IDD ID 019</t>
  </si>
  <si>
    <t>IDm092</t>
  </si>
  <si>
    <t>ГеометрикиIDm092</t>
  </si>
  <si>
    <t>Итого</t>
  </si>
  <si>
    <t>Итого в баллах</t>
  </si>
  <si>
    <r>
      <t xml:space="preserve">Несоблюдение сроков отправки письма со ссылкой на страницу визитки. </t>
    </r>
    <r>
      <rPr>
        <b/>
        <sz val="11"/>
        <color indexed="10"/>
        <rFont val="Calibri"/>
        <family val="2"/>
      </rPr>
      <t>мах 5б</t>
    </r>
  </si>
  <si>
    <r>
      <t xml:space="preserve">Не своевременное указание категории, к которой относится личная страница участника (визитка). </t>
    </r>
    <r>
      <rPr>
        <b/>
        <sz val="11"/>
        <color indexed="10"/>
        <rFont val="Calibri"/>
        <family val="2"/>
      </rPr>
      <t>мах 5б</t>
    </r>
  </si>
  <si>
    <r>
      <t xml:space="preserve">Неразмещение на странице Участники проекта внутренней ссылки на визитку команды в указанный срок. </t>
    </r>
    <r>
      <rPr>
        <b/>
        <sz val="11"/>
        <color indexed="10"/>
        <rFont val="Calibri"/>
        <family val="2"/>
      </rPr>
      <t>Мах 5б</t>
    </r>
  </si>
  <si>
    <r>
      <t>Несоблюдение сроков отправки письма с оценкой визиток команд участников проекта.</t>
    </r>
    <r>
      <rPr>
        <b/>
        <sz val="11"/>
        <color indexed="10"/>
        <rFont val="Calibri"/>
        <family val="2"/>
      </rPr>
      <t>мах 5б</t>
    </r>
  </si>
  <si>
    <r>
      <t xml:space="preserve">Удалена или испорчена чужая визитная карточка </t>
    </r>
    <r>
      <rPr>
        <b/>
        <sz val="11"/>
        <color indexed="10"/>
        <rFont val="Calibri"/>
        <family val="2"/>
      </rPr>
      <t>мах 10б за 1 испорченную визитку</t>
    </r>
  </si>
  <si>
    <r>
      <t xml:space="preserve">Удалена или испорчена ссылка на визитную карточку другой команды </t>
    </r>
    <r>
      <rPr>
        <b/>
        <sz val="11"/>
        <color indexed="10"/>
        <rFont val="Calibri"/>
        <family val="2"/>
      </rPr>
      <t>мах 10б за 1 испорченную визитку</t>
    </r>
  </si>
  <si>
    <t xml:space="preserve">Подписи имен на фотографии </t>
  </si>
  <si>
    <t>Сумма штрафных баллов</t>
  </si>
  <si>
    <t>№ группы</t>
  </si>
  <si>
    <r>
      <t>Соответствие техническим требованиям.(страница Участник, объем графики (каждого фото и др.) не больше 150 кб,  название с идентиф. Номером (-4 балла)))</t>
    </r>
    <r>
      <rPr>
        <b/>
        <sz val="11"/>
        <color indexed="10"/>
        <rFont val="Calibri"/>
        <family val="2"/>
      </rPr>
      <t>мах 10б</t>
    </r>
  </si>
  <si>
    <t>2.1</t>
  </si>
  <si>
    <t>IDm005</t>
  </si>
  <si>
    <t>IDm005 ТАНГРАМ</t>
  </si>
  <si>
    <t>IDm027</t>
  </si>
  <si>
    <t>Кубаторики IDm 027</t>
  </si>
  <si>
    <t>IDm035</t>
  </si>
  <si>
    <t>Авангард IDm035</t>
  </si>
  <si>
    <t>IDm055</t>
  </si>
  <si>
    <t>ЛИНИЯ IDm055</t>
  </si>
  <si>
    <t>IDm060</t>
  </si>
  <si>
    <t>Царство Планимет-ое IDm060</t>
  </si>
  <si>
    <t>IDm083</t>
  </si>
  <si>
    <t>Многоугольник IDm083</t>
  </si>
  <si>
    <t>IDm047</t>
  </si>
  <si>
    <t>Face to Face IDm047</t>
  </si>
  <si>
    <t>IDm051</t>
  </si>
  <si>
    <t>КВГ IDm051</t>
  </si>
  <si>
    <t>2.2</t>
  </si>
  <si>
    <t>IDm002</t>
  </si>
  <si>
    <t>O IDm002</t>
  </si>
  <si>
    <t>IDm009</t>
  </si>
  <si>
    <t>Дев, мал и Геом IDm009</t>
  </si>
  <si>
    <t>IDm011</t>
  </si>
  <si>
    <t>Параллельные IDm011</t>
  </si>
  <si>
    <t>IDm018</t>
  </si>
  <si>
    <t>UMNIKI &amp; UMNICY ID 018</t>
  </si>
  <si>
    <t>IDm033</t>
  </si>
  <si>
    <t>Искатели IDm033</t>
  </si>
  <si>
    <t>IDm068</t>
  </si>
  <si>
    <t>КВАДР IDm068</t>
  </si>
  <si>
    <t>IDm069</t>
  </si>
  <si>
    <t>Радикал IDm069</t>
  </si>
  <si>
    <t>IDm037</t>
  </si>
  <si>
    <t>МолодёжьID037</t>
  </si>
  <si>
    <t>2.3</t>
  </si>
  <si>
    <t>IDm001</t>
  </si>
  <si>
    <t>Круглики IDm001</t>
  </si>
  <si>
    <t>IDm013</t>
  </si>
  <si>
    <t>ТеоремикиIDm013</t>
  </si>
  <si>
    <t>IDm065</t>
  </si>
  <si>
    <t>Сфера познания</t>
  </si>
  <si>
    <t>IDm021</t>
  </si>
  <si>
    <t>ТреугольникIDm021</t>
  </si>
  <si>
    <t>IDm056</t>
  </si>
  <si>
    <t>Будущее России IDm056</t>
  </si>
  <si>
    <t>IDm048</t>
  </si>
  <si>
    <t>Белое солнце пустыни IDm048</t>
  </si>
  <si>
    <t>IDm038</t>
  </si>
  <si>
    <t>Геометрич. рапсодия IDm038</t>
  </si>
  <si>
    <t>IDm045</t>
  </si>
  <si>
    <t>Плюс IDm045</t>
  </si>
  <si>
    <t>2.4</t>
  </si>
  <si>
    <t>IDm062</t>
  </si>
  <si>
    <t>ТАТУ062</t>
  </si>
  <si>
    <t>IDm058</t>
  </si>
  <si>
    <t>Бо-Ге-Ма IDm058</t>
  </si>
  <si>
    <t>IDm054</t>
  </si>
  <si>
    <t>Пр-т Просвещения IDm054</t>
  </si>
  <si>
    <t>IDm042</t>
  </si>
  <si>
    <t>ЭГО-IDm042</t>
  </si>
  <si>
    <t>IDm079</t>
  </si>
  <si>
    <t>6 угольник IDm079</t>
  </si>
  <si>
    <t>IDm088</t>
  </si>
  <si>
    <t>Коробка геом. конфет IDm088</t>
  </si>
  <si>
    <t>IDm091</t>
  </si>
  <si>
    <t>Синус угла 30 градусовIDm091</t>
  </si>
  <si>
    <t>IDm014</t>
  </si>
  <si>
    <t>АксиомаIDm014</t>
  </si>
  <si>
    <t>Сфера познания ?????</t>
  </si>
  <si>
    <t xml:space="preserve"> 1.1</t>
  </si>
  <si>
    <t>IDm024</t>
  </si>
  <si>
    <t>Геометрическая комбинация</t>
  </si>
  <si>
    <t>IDm049</t>
  </si>
  <si>
    <t>Додекаэдр</t>
  </si>
  <si>
    <t>IDm082</t>
  </si>
  <si>
    <t>Великие математики</t>
  </si>
  <si>
    <t>IDm089</t>
  </si>
  <si>
    <t>Вышматики</t>
  </si>
  <si>
    <t>IDm003</t>
  </si>
  <si>
    <t>Лабиринты</t>
  </si>
  <si>
    <t>IDm010</t>
  </si>
  <si>
    <t>Многогранники</t>
  </si>
  <si>
    <t>IDm050</t>
  </si>
  <si>
    <t>Tangram</t>
  </si>
  <si>
    <t xml:space="preserve"> 1.2</t>
  </si>
  <si>
    <t>IDm012</t>
  </si>
  <si>
    <t>Транспортир</t>
  </si>
  <si>
    <t>IDm029</t>
  </si>
  <si>
    <t>Бесконечность</t>
  </si>
  <si>
    <t>IDm064</t>
  </si>
  <si>
    <t>Математическая Банда</t>
  </si>
  <si>
    <t>IDm040</t>
  </si>
  <si>
    <t>Треугольник</t>
  </si>
  <si>
    <t>IDm078</t>
  </si>
  <si>
    <t>Лабиринт</t>
  </si>
  <si>
    <t>IDm031</t>
  </si>
  <si>
    <t>Круг</t>
  </si>
  <si>
    <t>IDm067</t>
  </si>
  <si>
    <t>Пятиугольная звезда</t>
  </si>
  <si>
    <t>IDm080</t>
  </si>
  <si>
    <t>Плюс5 IDm080</t>
  </si>
  <si>
    <t xml:space="preserve"> 1.3</t>
  </si>
  <si>
    <t>IDm044</t>
  </si>
  <si>
    <t>КУБиК</t>
  </si>
  <si>
    <t>IDm046</t>
  </si>
  <si>
    <t>Кольские квадратики</t>
  </si>
  <si>
    <t>IDm055a</t>
  </si>
  <si>
    <t>ПУПС</t>
  </si>
  <si>
    <t>IDm007</t>
  </si>
  <si>
    <t>Последователи Пифагора</t>
  </si>
  <si>
    <t>IDm008</t>
  </si>
  <si>
    <t>Графоманы</t>
  </si>
  <si>
    <t>IDm016</t>
  </si>
  <si>
    <t>Новосадовские Пифагоры</t>
  </si>
  <si>
    <t>IDm025</t>
  </si>
  <si>
    <t>Архитектор</t>
  </si>
  <si>
    <t>IDm006</t>
  </si>
  <si>
    <t>Кругляшки</t>
  </si>
  <si>
    <t xml:space="preserve"> 1.4</t>
  </si>
  <si>
    <t>IDm026</t>
  </si>
  <si>
    <t>Геометрики</t>
  </si>
  <si>
    <t>IDm030</t>
  </si>
  <si>
    <t>Параллелограмм</t>
  </si>
  <si>
    <t>IDm036</t>
  </si>
  <si>
    <t>Декада</t>
  </si>
  <si>
    <t>IDm059</t>
  </si>
  <si>
    <t>Теоремка</t>
  </si>
  <si>
    <t>IDm075</t>
  </si>
  <si>
    <t>Пентаграмма</t>
  </si>
  <si>
    <t>IDm087</t>
  </si>
  <si>
    <t>Фантастическая пятерка</t>
  </si>
  <si>
    <t>IDm084</t>
  </si>
  <si>
    <t>КОРЕНЬ</t>
  </si>
  <si>
    <t>IDm085</t>
  </si>
  <si>
    <t xml:space="preserve"> 1.5</t>
  </si>
  <si>
    <t>IDm034</t>
  </si>
  <si>
    <t>Радиустанты</t>
  </si>
  <si>
    <t>IDm023</t>
  </si>
  <si>
    <t>Аб-солютики</t>
  </si>
  <si>
    <t>IDm052</t>
  </si>
  <si>
    <t>Пифагорейцы</t>
  </si>
  <si>
    <t>IDm063</t>
  </si>
  <si>
    <t>Звезды</t>
  </si>
  <si>
    <t>IDm086</t>
  </si>
  <si>
    <t>КОПы</t>
  </si>
  <si>
    <t>IDm090</t>
  </si>
  <si>
    <t>Молодые Пифагоры</t>
  </si>
  <si>
    <t>IDm073</t>
  </si>
  <si>
    <t>Диофанты</t>
  </si>
  <si>
    <t>1.1</t>
  </si>
  <si>
    <t>1.2</t>
  </si>
  <si>
    <t>1.3</t>
  </si>
  <si>
    <t>1.4</t>
  </si>
  <si>
    <t>1.5</t>
  </si>
  <si>
    <t>Участники не нашли визитку, т.к. командой не была поставлена категория на странице Участники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</si>
</sst>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3" fillId="19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18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1" fontId="5" fillId="19" borderId="10" xfId="0" applyNumberFormat="1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8" borderId="10" xfId="0" applyFont="1" applyFill="1" applyBorder="1" applyAlignment="1">
      <alignment wrapText="1"/>
    </xf>
    <xf numFmtId="2" fontId="44" fillId="0" borderId="10" xfId="0" applyNumberFormat="1" applyFont="1" applyFill="1" applyBorder="1" applyAlignment="1">
      <alignment/>
    </xf>
    <xf numFmtId="0" fontId="44" fillId="39" borderId="10" xfId="0" applyFont="1" applyFill="1" applyBorder="1" applyAlignment="1">
      <alignment/>
    </xf>
    <xf numFmtId="164" fontId="44" fillId="38" borderId="10" xfId="0" applyNumberFormat="1" applyFont="1" applyFill="1" applyBorder="1" applyAlignment="1">
      <alignment/>
    </xf>
    <xf numFmtId="1" fontId="44" fillId="38" borderId="10" xfId="0" applyNumberFormat="1" applyFont="1" applyFill="1" applyBorder="1" applyAlignment="1">
      <alignment/>
    </xf>
    <xf numFmtId="2" fontId="44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36" borderId="11" xfId="0" applyFont="1" applyFill="1" applyBorder="1" applyAlignment="1">
      <alignment horizontal="center" vertical="center" textRotation="90" wrapText="1"/>
    </xf>
    <xf numFmtId="0" fontId="2" fillId="19" borderId="11" xfId="0" applyFont="1" applyFill="1" applyBorder="1" applyAlignment="1">
      <alignment horizontal="center" vertical="center" textRotation="90" wrapText="1"/>
    </xf>
    <xf numFmtId="1" fontId="0" fillId="19" borderId="10" xfId="0" applyNumberForma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/>
    </xf>
    <xf numFmtId="0" fontId="0" fillId="0" borderId="11" xfId="0" applyBorder="1" applyAlignment="1">
      <alignment/>
    </xf>
    <xf numFmtId="0" fontId="44" fillId="38" borderId="12" xfId="0" applyFont="1" applyFill="1" applyBorder="1" applyAlignment="1">
      <alignment/>
    </xf>
    <xf numFmtId="0" fontId="0" fillId="38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0" fillId="0" borderId="10" xfId="0" applyBorder="1" applyAlignment="1">
      <alignment/>
    </xf>
    <xf numFmtId="164" fontId="44" fillId="38" borderId="13" xfId="0" applyNumberFormat="1" applyFont="1" applyFill="1" applyBorder="1" applyAlignment="1">
      <alignment/>
    </xf>
    <xf numFmtId="1" fontId="0" fillId="38" borderId="1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164" fontId="44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164" fontId="44" fillId="33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2" fillId="13" borderId="11" xfId="0" applyFont="1" applyFill="1" applyBorder="1" applyAlignment="1">
      <alignment horizontal="center" vertical="center" textRotation="90" wrapText="1"/>
    </xf>
    <xf numFmtId="1" fontId="0" fillId="1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34" fillId="19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40" borderId="10" xfId="0" applyFont="1" applyFill="1" applyBorder="1" applyAlignment="1">
      <alignment horizontal="center" vertical="center" textRotation="90" wrapText="1"/>
    </xf>
    <xf numFmtId="49" fontId="9" fillId="41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3" xfId="0" applyBorder="1" applyAlignment="1">
      <alignment/>
    </xf>
    <xf numFmtId="0" fontId="0" fillId="38" borderId="10" xfId="0" applyFill="1" applyBorder="1" applyAlignment="1">
      <alignment/>
    </xf>
    <xf numFmtId="0" fontId="0" fillId="42" borderId="10" xfId="0" applyFill="1" applyBorder="1" applyAlignment="1">
      <alignment/>
    </xf>
    <xf numFmtId="164" fontId="0" fillId="38" borderId="10" xfId="0" applyNumberForma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35" borderId="13" xfId="0" applyFill="1" applyBorder="1" applyAlignment="1">
      <alignment/>
    </xf>
    <xf numFmtId="0" fontId="0" fillId="42" borderId="13" xfId="0" applyFill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/>
    </xf>
    <xf numFmtId="0" fontId="45" fillId="37" borderId="13" xfId="0" applyFont="1" applyFill="1" applyBorder="1" applyAlignment="1">
      <alignment horizontal="center" wrapText="1"/>
    </xf>
    <xf numFmtId="0" fontId="45" fillId="37" borderId="16" xfId="0" applyFont="1" applyFill="1" applyBorder="1" applyAlignment="1">
      <alignment horizontal="center" wrapText="1"/>
    </xf>
    <xf numFmtId="0" fontId="45" fillId="37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enka_vizitok089%20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 группа"/>
      <sheetName val="Взаимооценка старшая"/>
      <sheetName val="Штр. баллы старш группа"/>
      <sheetName val="средн.гр"/>
      <sheetName val="взаимооц -сред"/>
      <sheetName val="Штрафные баллы ср группа"/>
      <sheetName val="Младшая группа"/>
      <sheetName val="взаимооц-млад"/>
      <sheetName val="мл-арг"/>
      <sheetName val="Штрафные баллы мл группа)"/>
    </sheetNames>
    <sheetDataSet>
      <sheetData sheetId="0">
        <row r="2">
          <cell r="B2" t="str">
            <v>IDm004</v>
          </cell>
          <cell r="C2" t="str">
            <v>ПИФАГОРЫ IDm004</v>
          </cell>
        </row>
        <row r="3">
          <cell r="B3" t="str">
            <v>IDm015</v>
          </cell>
          <cell r="C3" t="str">
            <v>BrainZ IDm015</v>
          </cell>
        </row>
        <row r="4">
          <cell r="B4" t="str">
            <v>IDm017</v>
          </cell>
          <cell r="C4" t="str">
            <v>^ ^ТеТRaЭDрЫ^ ^ ID 017</v>
          </cell>
        </row>
        <row r="5">
          <cell r="B5" t="str">
            <v>IDm039</v>
          </cell>
          <cell r="C5" t="str">
            <v>Люди Пи IDm039</v>
          </cell>
        </row>
        <row r="6">
          <cell r="B6" t="str">
            <v>IDm020</v>
          </cell>
          <cell r="C6" t="str">
            <v>Geo + Metr IDm020</v>
          </cell>
        </row>
        <row r="7">
          <cell r="B7" t="str">
            <v>IDm066</v>
          </cell>
          <cell r="C7" t="str">
            <v>Векторы</v>
          </cell>
        </row>
        <row r="8">
          <cell r="B8" t="str">
            <v>IDm022</v>
          </cell>
          <cell r="C8" t="str">
            <v>КругIDm022</v>
          </cell>
        </row>
        <row r="9">
          <cell r="B9" t="str">
            <v>IDm057</v>
          </cell>
          <cell r="C9" t="str">
            <v>Русский свет IDm057</v>
          </cell>
        </row>
        <row r="10">
          <cell r="B10" t="str">
            <v>IDm032</v>
          </cell>
          <cell r="C10" t="str">
            <v>IDm032 Танграм</v>
          </cell>
        </row>
        <row r="11">
          <cell r="B11" t="str">
            <v>IDm061</v>
          </cell>
          <cell r="C11" t="str">
            <v>Точный расчёт Idm061</v>
          </cell>
        </row>
        <row r="12">
          <cell r="B12" t="str">
            <v>IDm071</v>
          </cell>
          <cell r="C12" t="str">
            <v>Многогранники IDm071</v>
          </cell>
        </row>
        <row r="13">
          <cell r="B13" t="str">
            <v>IDm028</v>
          </cell>
          <cell r="C13" t="str">
            <v>Sport Team IDm028</v>
          </cell>
        </row>
        <row r="14">
          <cell r="B14" t="str">
            <v>IDm041</v>
          </cell>
          <cell r="C14" t="str">
            <v>Параллели-IDm041</v>
          </cell>
        </row>
        <row r="15">
          <cell r="B15" t="str">
            <v>IDm019</v>
          </cell>
          <cell r="C15" t="str">
            <v>IDD ID 019</v>
          </cell>
        </row>
        <row r="16">
          <cell r="B16" t="str">
            <v>IDm092</v>
          </cell>
          <cell r="C16" t="str">
            <v>ГеометрикиIDm092</v>
          </cell>
        </row>
      </sheetData>
      <sheetData sheetId="3">
        <row r="2">
          <cell r="B2" t="str">
            <v>IDm005</v>
          </cell>
          <cell r="C2" t="str">
            <v>IDm005 ТАНГРАМ</v>
          </cell>
        </row>
        <row r="3">
          <cell r="B3" t="str">
            <v>IDm027</v>
          </cell>
          <cell r="C3" t="str">
            <v>Кубаторики IDm 027</v>
          </cell>
        </row>
        <row r="4">
          <cell r="B4" t="str">
            <v>IDm035</v>
          </cell>
          <cell r="C4" t="str">
            <v>Авангард IDm035</v>
          </cell>
        </row>
        <row r="5">
          <cell r="B5" t="str">
            <v>IDm055</v>
          </cell>
          <cell r="C5" t="str">
            <v>ЛИНИЯ IDm055</v>
          </cell>
        </row>
        <row r="6">
          <cell r="B6" t="str">
            <v>IDm060</v>
          </cell>
          <cell r="C6" t="str">
            <v>Царство Планимет-ое IDm060</v>
          </cell>
        </row>
        <row r="7">
          <cell r="B7" t="str">
            <v>IDm083</v>
          </cell>
          <cell r="C7" t="str">
            <v>Многоугольник IDm083</v>
          </cell>
        </row>
        <row r="8">
          <cell r="B8" t="str">
            <v>IDm047</v>
          </cell>
          <cell r="C8" t="str">
            <v>Face to Face IDm047</v>
          </cell>
        </row>
        <row r="9">
          <cell r="B9" t="str">
            <v>IDm051</v>
          </cell>
          <cell r="C9" t="str">
            <v>КВГ IDm051</v>
          </cell>
        </row>
        <row r="11">
          <cell r="B11" t="str">
            <v>IDm002</v>
          </cell>
          <cell r="C11" t="str">
            <v>O IDm002</v>
          </cell>
        </row>
        <row r="12">
          <cell r="B12" t="str">
            <v>IDm009</v>
          </cell>
          <cell r="C12" t="str">
            <v>Дев, мал и Геом IDm009</v>
          </cell>
        </row>
        <row r="13">
          <cell r="B13" t="str">
            <v>IDm011</v>
          </cell>
          <cell r="C13" t="str">
            <v>Параллельные IDm011</v>
          </cell>
        </row>
        <row r="14">
          <cell r="B14" t="str">
            <v>IDm018</v>
          </cell>
          <cell r="C14" t="str">
            <v>UMNIKI &amp; UMNICY ID 018</v>
          </cell>
        </row>
        <row r="15">
          <cell r="B15" t="str">
            <v>IDm033</v>
          </cell>
          <cell r="C15" t="str">
            <v>Искатели IDm033</v>
          </cell>
        </row>
        <row r="16">
          <cell r="B16" t="str">
            <v>IDm068</v>
          </cell>
          <cell r="C16" t="str">
            <v>КВАДР IDm068</v>
          </cell>
        </row>
        <row r="17">
          <cell r="B17" t="str">
            <v>IDm069</v>
          </cell>
          <cell r="C17" t="str">
            <v>Радикал IDm069</v>
          </cell>
        </row>
        <row r="18">
          <cell r="B18" t="str">
            <v>IDm037</v>
          </cell>
          <cell r="C18" t="str">
            <v>МолодёжьID037</v>
          </cell>
        </row>
        <row r="20">
          <cell r="B20" t="str">
            <v>IDm001</v>
          </cell>
          <cell r="C20" t="str">
            <v>Круглики IDm001</v>
          </cell>
        </row>
        <row r="21">
          <cell r="B21" t="str">
            <v>IDm013</v>
          </cell>
          <cell r="C21" t="str">
            <v>ТеоремикиIDm013</v>
          </cell>
        </row>
        <row r="22">
          <cell r="B22" t="str">
            <v>IDm065</v>
          </cell>
          <cell r="C22" t="str">
            <v>Сфера познания</v>
          </cell>
        </row>
        <row r="23">
          <cell r="B23" t="str">
            <v>IDm021</v>
          </cell>
          <cell r="C23" t="str">
            <v>ТреугольникIDm021</v>
          </cell>
        </row>
        <row r="24">
          <cell r="B24" t="str">
            <v>IDm056</v>
          </cell>
          <cell r="C24" t="str">
            <v>Будущее России IDm056</v>
          </cell>
        </row>
        <row r="25">
          <cell r="B25" t="str">
            <v>IDm048</v>
          </cell>
          <cell r="C25" t="str">
            <v>Белое солнце пустыни IDm048</v>
          </cell>
        </row>
        <row r="26">
          <cell r="B26" t="str">
            <v>IDm038</v>
          </cell>
          <cell r="C26" t="str">
            <v>Геометрич. рапсодия IDm038</v>
          </cell>
        </row>
        <row r="27">
          <cell r="B27" t="str">
            <v>IDm045</v>
          </cell>
          <cell r="C27" t="str">
            <v>Плюс IDm045</v>
          </cell>
        </row>
        <row r="29">
          <cell r="B29" t="str">
            <v>IDm062</v>
          </cell>
          <cell r="C29" t="str">
            <v>ТАТУ062</v>
          </cell>
        </row>
        <row r="30">
          <cell r="B30" t="str">
            <v>IDm058</v>
          </cell>
          <cell r="C30" t="str">
            <v>Бо-Ге-Ма IDm058</v>
          </cell>
        </row>
        <row r="31">
          <cell r="B31" t="str">
            <v>IDm054</v>
          </cell>
          <cell r="C31" t="str">
            <v>Пр-т Просвещения IDm054</v>
          </cell>
        </row>
        <row r="32">
          <cell r="B32" t="str">
            <v>IDm042</v>
          </cell>
          <cell r="C32" t="str">
            <v>ЭГО-IDm042</v>
          </cell>
        </row>
        <row r="33">
          <cell r="B33" t="str">
            <v>IDm079</v>
          </cell>
          <cell r="C33" t="str">
            <v>6 угольник IDm079</v>
          </cell>
        </row>
        <row r="34">
          <cell r="B34" t="str">
            <v>IDm088</v>
          </cell>
          <cell r="C34" t="str">
            <v>Коробка геом. конфет IDm088</v>
          </cell>
        </row>
        <row r="35">
          <cell r="B35" t="str">
            <v>IDm091</v>
          </cell>
          <cell r="C35" t="str">
            <v>Синус угла 30 градусовIDm091</v>
          </cell>
        </row>
        <row r="36">
          <cell r="B36" t="str">
            <v>IDm014</v>
          </cell>
          <cell r="C36" t="str">
            <v>АксиомаIDm014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5.421875" style="0" bestFit="1" customWidth="1"/>
    <col min="2" max="2" width="7.57421875" style="0" bestFit="1" customWidth="1"/>
    <col min="3" max="3" width="22.7109375" style="0" bestFit="1" customWidth="1"/>
    <col min="4" max="4" width="3.57421875" style="0" bestFit="1" customWidth="1"/>
    <col min="5" max="7" width="6.28125" style="0" bestFit="1" customWidth="1"/>
    <col min="8" max="8" width="9.00390625" style="0" bestFit="1" customWidth="1"/>
    <col min="9" max="9" width="14.28125" style="0" bestFit="1" customWidth="1"/>
    <col min="10" max="10" width="6.28125" style="0" bestFit="1" customWidth="1"/>
    <col min="11" max="11" width="3.57421875" style="0" bestFit="1" customWidth="1"/>
    <col min="12" max="12" width="9.00390625" style="0" bestFit="1" customWidth="1"/>
    <col min="13" max="15" width="6.28125" style="0" bestFit="1" customWidth="1"/>
    <col min="16" max="16" width="3.7109375" style="0" bestFit="1" customWidth="1"/>
    <col min="17" max="17" width="3.57421875" style="0" bestFit="1" customWidth="1"/>
    <col min="18" max="18" width="3.7109375" style="0" bestFit="1" customWidth="1"/>
  </cols>
  <sheetData>
    <row r="1" spans="1:18" ht="229.5" customHeight="1">
      <c r="A1" s="1"/>
      <c r="B1" s="7" t="s">
        <v>0</v>
      </c>
      <c r="C1" s="7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12</v>
      </c>
      <c r="O1" s="10" t="s">
        <v>13</v>
      </c>
      <c r="P1" s="11" t="s">
        <v>14</v>
      </c>
      <c r="Q1" s="9" t="s">
        <v>15</v>
      </c>
      <c r="R1" s="12" t="s">
        <v>16</v>
      </c>
    </row>
    <row r="2" spans="1:18" ht="15.75">
      <c r="A2" s="2" t="s">
        <v>17</v>
      </c>
      <c r="B2" s="3" t="s">
        <v>18</v>
      </c>
      <c r="C2" s="3" t="s">
        <v>19</v>
      </c>
      <c r="D2" s="4">
        <v>76.66666666666667</v>
      </c>
      <c r="E2" s="3">
        <v>2</v>
      </c>
      <c r="F2" s="3">
        <v>7</v>
      </c>
      <c r="G2" s="3">
        <v>5</v>
      </c>
      <c r="H2" s="3">
        <v>10</v>
      </c>
      <c r="I2" s="3">
        <v>10</v>
      </c>
      <c r="J2" s="3">
        <v>7</v>
      </c>
      <c r="K2" s="3">
        <v>5</v>
      </c>
      <c r="L2" s="3">
        <v>5</v>
      </c>
      <c r="M2" s="3">
        <v>7</v>
      </c>
      <c r="N2" s="3">
        <v>5</v>
      </c>
      <c r="O2" s="3">
        <v>4</v>
      </c>
      <c r="P2" s="3">
        <v>0</v>
      </c>
      <c r="Q2" s="5">
        <v>67</v>
      </c>
      <c r="R2" s="6">
        <v>71.83333333333334</v>
      </c>
    </row>
    <row r="3" spans="1:18" ht="15.75">
      <c r="A3" s="2"/>
      <c r="B3" s="3" t="s">
        <v>20</v>
      </c>
      <c r="C3" s="3" t="s">
        <v>21</v>
      </c>
      <c r="D3" s="4">
        <v>55</v>
      </c>
      <c r="E3" s="3">
        <v>3</v>
      </c>
      <c r="F3" s="3">
        <v>3</v>
      </c>
      <c r="G3" s="3">
        <v>6</v>
      </c>
      <c r="H3" s="3">
        <v>10</v>
      </c>
      <c r="I3" s="3">
        <v>8</v>
      </c>
      <c r="J3" s="3">
        <v>10</v>
      </c>
      <c r="K3" s="3">
        <v>5</v>
      </c>
      <c r="L3" s="3">
        <v>9</v>
      </c>
      <c r="M3" s="3">
        <v>0</v>
      </c>
      <c r="N3" s="3">
        <v>0</v>
      </c>
      <c r="O3" s="3">
        <v>0</v>
      </c>
      <c r="P3" s="3">
        <v>-10</v>
      </c>
      <c r="Q3" s="5">
        <v>44</v>
      </c>
      <c r="R3" s="6">
        <v>49.5</v>
      </c>
    </row>
    <row r="4" spans="1:18" ht="15.75">
      <c r="A4" s="2"/>
      <c r="B4" s="3" t="s">
        <v>22</v>
      </c>
      <c r="C4" s="3" t="s">
        <v>23</v>
      </c>
      <c r="D4" s="4">
        <v>83.33333333333334</v>
      </c>
      <c r="E4" s="3">
        <v>3</v>
      </c>
      <c r="F4" s="3">
        <v>5</v>
      </c>
      <c r="G4" s="3">
        <v>5</v>
      </c>
      <c r="H4" s="3">
        <v>10</v>
      </c>
      <c r="I4" s="3">
        <v>10</v>
      </c>
      <c r="J4" s="3">
        <v>5</v>
      </c>
      <c r="K4" s="3">
        <v>5</v>
      </c>
      <c r="L4" s="3">
        <v>5</v>
      </c>
      <c r="M4" s="3">
        <v>7</v>
      </c>
      <c r="N4" s="3">
        <v>5</v>
      </c>
      <c r="O4" s="3">
        <v>3</v>
      </c>
      <c r="P4" s="3">
        <v>0</v>
      </c>
      <c r="Q4" s="5">
        <v>63</v>
      </c>
      <c r="R4" s="6">
        <v>73.16666666666667</v>
      </c>
    </row>
    <row r="5" spans="1:18" ht="15.75">
      <c r="A5" s="2"/>
      <c r="B5" s="3" t="s">
        <v>24</v>
      </c>
      <c r="C5" s="3" t="s">
        <v>25</v>
      </c>
      <c r="D5" s="4">
        <v>55</v>
      </c>
      <c r="E5" s="3">
        <v>2</v>
      </c>
      <c r="F5" s="3">
        <v>1</v>
      </c>
      <c r="G5" s="3">
        <v>3</v>
      </c>
      <c r="H5" s="3">
        <v>10</v>
      </c>
      <c r="I5" s="3">
        <v>10</v>
      </c>
      <c r="J5" s="3">
        <v>5</v>
      </c>
      <c r="K5" s="3">
        <v>5</v>
      </c>
      <c r="L5" s="3">
        <v>8</v>
      </c>
      <c r="M5" s="3">
        <v>6</v>
      </c>
      <c r="N5" s="3">
        <v>3</v>
      </c>
      <c r="O5" s="3">
        <v>0</v>
      </c>
      <c r="P5" s="3">
        <v>0</v>
      </c>
      <c r="Q5" s="5">
        <v>53</v>
      </c>
      <c r="R5" s="6">
        <v>54</v>
      </c>
    </row>
    <row r="6" spans="1:18" ht="15.75">
      <c r="A6" s="2"/>
      <c r="B6" s="3" t="s">
        <v>26</v>
      </c>
      <c r="C6" s="3" t="s">
        <v>27</v>
      </c>
      <c r="D6" s="4">
        <v>83.33333333333334</v>
      </c>
      <c r="E6" s="3">
        <v>3</v>
      </c>
      <c r="F6" s="3">
        <v>1</v>
      </c>
      <c r="G6" s="3">
        <v>8</v>
      </c>
      <c r="H6" s="3">
        <v>10</v>
      </c>
      <c r="I6" s="3">
        <v>10</v>
      </c>
      <c r="J6" s="3">
        <v>5</v>
      </c>
      <c r="K6" s="3">
        <v>5</v>
      </c>
      <c r="L6" s="3">
        <v>7</v>
      </c>
      <c r="M6" s="3">
        <v>7</v>
      </c>
      <c r="N6" s="3">
        <v>5</v>
      </c>
      <c r="O6" s="3">
        <v>4</v>
      </c>
      <c r="P6" s="3">
        <v>0</v>
      </c>
      <c r="Q6" s="5">
        <v>65</v>
      </c>
      <c r="R6" s="6">
        <v>74.16666666666667</v>
      </c>
    </row>
    <row r="7" spans="1:18" ht="15.75">
      <c r="A7" s="2"/>
      <c r="B7" s="3" t="s">
        <v>28</v>
      </c>
      <c r="C7" s="3" t="s">
        <v>29</v>
      </c>
      <c r="D7" s="4">
        <v>45</v>
      </c>
      <c r="E7" s="3">
        <v>2</v>
      </c>
      <c r="F7" s="3">
        <v>1</v>
      </c>
      <c r="G7" s="3">
        <v>3</v>
      </c>
      <c r="H7" s="3">
        <v>10</v>
      </c>
      <c r="I7" s="3">
        <v>6</v>
      </c>
      <c r="J7" s="3">
        <v>5</v>
      </c>
      <c r="K7" s="3">
        <v>5</v>
      </c>
      <c r="L7" s="3">
        <v>5</v>
      </c>
      <c r="M7" s="3">
        <v>0</v>
      </c>
      <c r="N7" s="3">
        <v>0</v>
      </c>
      <c r="O7" s="3">
        <v>0</v>
      </c>
      <c r="P7" s="3">
        <v>-10</v>
      </c>
      <c r="Q7" s="5">
        <v>27</v>
      </c>
      <c r="R7" s="6">
        <v>36</v>
      </c>
    </row>
    <row r="8" spans="1:18" ht="15.75">
      <c r="A8" s="2"/>
      <c r="B8" s="3" t="s">
        <v>30</v>
      </c>
      <c r="C8" s="3" t="s">
        <v>31</v>
      </c>
      <c r="D8" s="4">
        <v>80</v>
      </c>
      <c r="E8" s="3">
        <v>7</v>
      </c>
      <c r="F8" s="3">
        <v>6</v>
      </c>
      <c r="G8" s="3">
        <v>6</v>
      </c>
      <c r="H8" s="3">
        <v>10</v>
      </c>
      <c r="I8" s="3">
        <v>10</v>
      </c>
      <c r="J8" s="3">
        <v>5</v>
      </c>
      <c r="K8" s="3">
        <v>5</v>
      </c>
      <c r="L8" s="3">
        <v>5</v>
      </c>
      <c r="M8" s="3">
        <v>7</v>
      </c>
      <c r="N8" s="3">
        <v>5</v>
      </c>
      <c r="O8" s="3">
        <v>0</v>
      </c>
      <c r="P8" s="3">
        <v>0</v>
      </c>
      <c r="Q8" s="5">
        <v>66</v>
      </c>
      <c r="R8" s="6">
        <v>73</v>
      </c>
    </row>
    <row r="9" spans="1:18" ht="15.75">
      <c r="A9" s="2" t="s">
        <v>32</v>
      </c>
      <c r="B9" s="3" t="s">
        <v>33</v>
      </c>
      <c r="C9" s="3" t="s">
        <v>34</v>
      </c>
      <c r="D9" s="4">
        <v>65</v>
      </c>
      <c r="E9" s="3">
        <v>2</v>
      </c>
      <c r="F9" s="3">
        <v>4</v>
      </c>
      <c r="G9" s="3">
        <v>3</v>
      </c>
      <c r="H9" s="3">
        <v>10</v>
      </c>
      <c r="I9" s="3">
        <v>10</v>
      </c>
      <c r="J9" s="3">
        <v>5</v>
      </c>
      <c r="K9" s="3">
        <v>5</v>
      </c>
      <c r="L9" s="3">
        <v>5</v>
      </c>
      <c r="M9" s="3">
        <v>7</v>
      </c>
      <c r="N9" s="3">
        <v>5</v>
      </c>
      <c r="O9" s="3">
        <v>4</v>
      </c>
      <c r="P9" s="3">
        <v>-5</v>
      </c>
      <c r="Q9" s="5">
        <v>55</v>
      </c>
      <c r="R9" s="6">
        <v>60</v>
      </c>
    </row>
    <row r="10" spans="1:18" ht="15.75">
      <c r="A10" s="2"/>
      <c r="B10" s="3" t="s">
        <v>35</v>
      </c>
      <c r="C10" s="3" t="s">
        <v>36</v>
      </c>
      <c r="D10" s="4">
        <v>70</v>
      </c>
      <c r="E10" s="3">
        <v>3</v>
      </c>
      <c r="F10" s="3">
        <v>4</v>
      </c>
      <c r="G10" s="3">
        <v>3</v>
      </c>
      <c r="H10" s="3">
        <v>10</v>
      </c>
      <c r="I10" s="3">
        <v>10</v>
      </c>
      <c r="J10" s="3">
        <v>5</v>
      </c>
      <c r="K10" s="3">
        <v>5</v>
      </c>
      <c r="L10" s="3">
        <v>5</v>
      </c>
      <c r="M10" s="3">
        <v>7</v>
      </c>
      <c r="N10" s="3">
        <v>5</v>
      </c>
      <c r="O10" s="3">
        <v>4</v>
      </c>
      <c r="P10" s="3">
        <v>-5</v>
      </c>
      <c r="Q10" s="5">
        <v>56</v>
      </c>
      <c r="R10" s="6">
        <v>63</v>
      </c>
    </row>
    <row r="11" spans="1:18" ht="15.75">
      <c r="A11" s="2"/>
      <c r="B11" s="3" t="s">
        <v>37</v>
      </c>
      <c r="C11" s="3" t="s">
        <v>38</v>
      </c>
      <c r="D11" s="4">
        <v>92.5</v>
      </c>
      <c r="E11" s="3">
        <v>4</v>
      </c>
      <c r="F11" s="3">
        <v>4</v>
      </c>
      <c r="G11" s="3">
        <v>6</v>
      </c>
      <c r="H11" s="3">
        <v>10</v>
      </c>
      <c r="I11" s="3">
        <v>10</v>
      </c>
      <c r="J11" s="3">
        <v>9</v>
      </c>
      <c r="K11" s="3">
        <v>5</v>
      </c>
      <c r="L11" s="3">
        <v>5</v>
      </c>
      <c r="M11" s="3">
        <v>7</v>
      </c>
      <c r="N11" s="3">
        <v>5</v>
      </c>
      <c r="O11" s="3">
        <v>3</v>
      </c>
      <c r="P11" s="3">
        <v>-10</v>
      </c>
      <c r="Q11" s="5">
        <v>58</v>
      </c>
      <c r="R11" s="6">
        <v>75.25</v>
      </c>
    </row>
    <row r="12" spans="1:18" ht="15.75">
      <c r="A12" s="2"/>
      <c r="B12" s="3" t="s">
        <v>39</v>
      </c>
      <c r="C12" s="3" t="s">
        <v>40</v>
      </c>
      <c r="D12" s="4">
        <v>80</v>
      </c>
      <c r="E12" s="3">
        <v>9</v>
      </c>
      <c r="F12" s="3">
        <v>10</v>
      </c>
      <c r="G12" s="3">
        <v>10</v>
      </c>
      <c r="H12" s="3">
        <v>9</v>
      </c>
      <c r="I12" s="3">
        <v>10</v>
      </c>
      <c r="J12" s="3">
        <v>9</v>
      </c>
      <c r="K12" s="3">
        <v>5</v>
      </c>
      <c r="L12" s="3">
        <v>7</v>
      </c>
      <c r="M12" s="3">
        <v>10</v>
      </c>
      <c r="N12" s="3">
        <v>5</v>
      </c>
      <c r="O12" s="3">
        <v>5</v>
      </c>
      <c r="P12" s="3">
        <v>0</v>
      </c>
      <c r="Q12" s="5">
        <v>89</v>
      </c>
      <c r="R12" s="6">
        <v>84.5</v>
      </c>
    </row>
    <row r="13" spans="1:18" ht="15.75">
      <c r="A13" s="2"/>
      <c r="B13" s="3" t="s">
        <v>41</v>
      </c>
      <c r="C13" s="3" t="s">
        <v>42</v>
      </c>
      <c r="D13" s="4">
        <v>44</v>
      </c>
      <c r="E13" s="3">
        <v>0</v>
      </c>
      <c r="F13" s="3">
        <v>1</v>
      </c>
      <c r="G13" s="3">
        <v>3</v>
      </c>
      <c r="H13" s="3">
        <v>8</v>
      </c>
      <c r="I13" s="3">
        <v>8</v>
      </c>
      <c r="J13" s="3">
        <v>0</v>
      </c>
      <c r="K13" s="3">
        <v>5</v>
      </c>
      <c r="L13" s="3">
        <v>5</v>
      </c>
      <c r="M13" s="3">
        <v>0</v>
      </c>
      <c r="N13" s="3">
        <v>0</v>
      </c>
      <c r="O13" s="3">
        <v>0</v>
      </c>
      <c r="P13" s="3">
        <v>-10</v>
      </c>
      <c r="Q13" s="5">
        <v>20</v>
      </c>
      <c r="R13" s="6">
        <v>32</v>
      </c>
    </row>
    <row r="14" spans="1:18" ht="15.75">
      <c r="A14" s="2"/>
      <c r="B14" s="3" t="s">
        <v>43</v>
      </c>
      <c r="C14" s="3" t="s">
        <v>44</v>
      </c>
      <c r="D14" s="4">
        <v>90</v>
      </c>
      <c r="E14" s="3">
        <v>9</v>
      </c>
      <c r="F14" s="3">
        <v>9</v>
      </c>
      <c r="G14" s="3">
        <v>10</v>
      </c>
      <c r="H14" s="3">
        <v>10</v>
      </c>
      <c r="I14" s="3">
        <v>10</v>
      </c>
      <c r="J14" s="3">
        <v>10</v>
      </c>
      <c r="K14" s="3">
        <v>5</v>
      </c>
      <c r="L14" s="3">
        <v>6</v>
      </c>
      <c r="M14" s="3">
        <v>7</v>
      </c>
      <c r="N14" s="3">
        <v>5</v>
      </c>
      <c r="O14" s="3">
        <v>5</v>
      </c>
      <c r="P14" s="3">
        <v>0</v>
      </c>
      <c r="Q14" s="5">
        <v>86</v>
      </c>
      <c r="R14" s="6">
        <v>88</v>
      </c>
    </row>
    <row r="15" spans="1:18" ht="15.75">
      <c r="A15" s="2"/>
      <c r="B15" s="3" t="s">
        <v>45</v>
      </c>
      <c r="C15" s="3" t="s">
        <v>46</v>
      </c>
      <c r="D15" s="4">
        <v>50</v>
      </c>
      <c r="E15" s="3">
        <v>4</v>
      </c>
      <c r="F15" s="3">
        <v>3</v>
      </c>
      <c r="G15" s="3">
        <v>3</v>
      </c>
      <c r="H15" s="3">
        <v>10</v>
      </c>
      <c r="I15" s="3">
        <v>10</v>
      </c>
      <c r="J15" s="3">
        <v>5</v>
      </c>
      <c r="K15" s="3">
        <v>5</v>
      </c>
      <c r="L15" s="3">
        <v>7</v>
      </c>
      <c r="M15" s="3">
        <v>0</v>
      </c>
      <c r="N15" s="3">
        <v>0</v>
      </c>
      <c r="O15" s="3">
        <v>0</v>
      </c>
      <c r="P15" s="3">
        <v>-5</v>
      </c>
      <c r="Q15" s="5">
        <v>42</v>
      </c>
      <c r="R15" s="6">
        <v>46</v>
      </c>
    </row>
    <row r="16" spans="1:18" ht="15.75">
      <c r="A16" s="2"/>
      <c r="B16" s="3" t="s">
        <v>47</v>
      </c>
      <c r="C16" s="3" t="s">
        <v>48</v>
      </c>
      <c r="D16" s="4">
        <v>60</v>
      </c>
      <c r="E16" s="3">
        <v>4</v>
      </c>
      <c r="F16" s="3">
        <v>5</v>
      </c>
      <c r="G16" s="3">
        <v>3</v>
      </c>
      <c r="H16" s="3">
        <v>9</v>
      </c>
      <c r="I16" s="3">
        <v>10</v>
      </c>
      <c r="J16" s="3">
        <v>5</v>
      </c>
      <c r="K16" s="3">
        <v>5</v>
      </c>
      <c r="L16" s="3">
        <v>7</v>
      </c>
      <c r="M16" s="3">
        <v>0</v>
      </c>
      <c r="N16" s="3">
        <v>0</v>
      </c>
      <c r="O16" s="3">
        <v>0</v>
      </c>
      <c r="P16" s="3">
        <v>-10</v>
      </c>
      <c r="Q16" s="5">
        <v>38</v>
      </c>
      <c r="R16" s="6">
        <v>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23" sqref="C23"/>
    </sheetView>
  </sheetViews>
  <sheetFormatPr defaultColWidth="9.140625" defaultRowHeight="15"/>
  <cols>
    <col min="3" max="3" width="29.57421875" style="0" customWidth="1"/>
  </cols>
  <sheetData>
    <row r="1" spans="1:13" ht="33" customHeight="1">
      <c r="A1" s="13" t="s">
        <v>59</v>
      </c>
      <c r="B1" s="13" t="s">
        <v>0</v>
      </c>
      <c r="C1" s="13" t="s">
        <v>1</v>
      </c>
      <c r="D1" s="14" t="s">
        <v>18</v>
      </c>
      <c r="E1" s="15" t="s">
        <v>20</v>
      </c>
      <c r="F1" s="14" t="s">
        <v>22</v>
      </c>
      <c r="G1" s="15" t="s">
        <v>24</v>
      </c>
      <c r="H1" s="14" t="s">
        <v>26</v>
      </c>
      <c r="I1" s="15" t="s">
        <v>28</v>
      </c>
      <c r="J1" s="14" t="s">
        <v>30</v>
      </c>
      <c r="K1" s="16"/>
      <c r="L1" s="17" t="s">
        <v>49</v>
      </c>
      <c r="M1" s="17" t="s">
        <v>50</v>
      </c>
    </row>
    <row r="2" spans="1:13" ht="15.75">
      <c r="A2" s="18" t="s">
        <v>17</v>
      </c>
      <c r="B2" s="15" t="s">
        <v>18</v>
      </c>
      <c r="C2" s="15" t="s">
        <v>19</v>
      </c>
      <c r="D2" s="19"/>
      <c r="E2" s="15"/>
      <c r="F2" s="15">
        <v>7</v>
      </c>
      <c r="G2" s="15"/>
      <c r="H2" s="15">
        <v>9</v>
      </c>
      <c r="I2" s="15"/>
      <c r="J2" s="15">
        <v>7</v>
      </c>
      <c r="K2" s="15"/>
      <c r="L2" s="20">
        <f>AVERAGE(F2,H2,J2)</f>
        <v>7.666666666666667</v>
      </c>
      <c r="M2" s="21">
        <f>L2*10</f>
        <v>76.66666666666667</v>
      </c>
    </row>
    <row r="3" spans="1:13" ht="15.75">
      <c r="A3" s="18"/>
      <c r="B3" s="15" t="s">
        <v>20</v>
      </c>
      <c r="C3" s="15" t="s">
        <v>21</v>
      </c>
      <c r="D3" s="15">
        <v>6</v>
      </c>
      <c r="E3" s="19"/>
      <c r="F3" s="15">
        <v>5</v>
      </c>
      <c r="G3" s="15"/>
      <c r="H3" s="15">
        <v>6</v>
      </c>
      <c r="I3" s="15"/>
      <c r="J3" s="15">
        <v>5</v>
      </c>
      <c r="K3" s="15"/>
      <c r="L3" s="20">
        <f>AVERAGE(D3,F3,H3,J3)</f>
        <v>5.5</v>
      </c>
      <c r="M3" s="21">
        <f aca="true" t="shared" si="0" ref="M3:M17">L3*10</f>
        <v>55</v>
      </c>
    </row>
    <row r="4" spans="1:13" ht="15.75">
      <c r="A4" s="18"/>
      <c r="B4" s="15" t="s">
        <v>22</v>
      </c>
      <c r="C4" s="15" t="s">
        <v>23</v>
      </c>
      <c r="D4" s="15">
        <v>9</v>
      </c>
      <c r="E4" s="15"/>
      <c r="F4" s="19"/>
      <c r="G4" s="15"/>
      <c r="H4" s="15">
        <v>7</v>
      </c>
      <c r="I4" s="15"/>
      <c r="J4" s="15">
        <v>9</v>
      </c>
      <c r="K4" s="15"/>
      <c r="L4" s="20">
        <f>AVERAGE(D4,H4,J4)</f>
        <v>8.333333333333334</v>
      </c>
      <c r="M4" s="21">
        <f t="shared" si="0"/>
        <v>83.33333333333334</v>
      </c>
    </row>
    <row r="5" spans="1:13" ht="15.75">
      <c r="A5" s="18"/>
      <c r="B5" s="15" t="s">
        <v>24</v>
      </c>
      <c r="C5" s="15" t="s">
        <v>25</v>
      </c>
      <c r="D5" s="15">
        <v>7</v>
      </c>
      <c r="E5" s="15"/>
      <c r="F5" s="15">
        <v>4</v>
      </c>
      <c r="G5" s="19"/>
      <c r="H5" s="15">
        <v>5</v>
      </c>
      <c r="I5" s="15"/>
      <c r="J5" s="15">
        <v>6</v>
      </c>
      <c r="K5" s="15"/>
      <c r="L5" s="20">
        <f>AVERAGE(D5,F5,H5,J5)</f>
        <v>5.5</v>
      </c>
      <c r="M5" s="21">
        <f t="shared" si="0"/>
        <v>55</v>
      </c>
    </row>
    <row r="6" spans="1:13" ht="15.75">
      <c r="A6" s="18"/>
      <c r="B6" s="15" t="s">
        <v>26</v>
      </c>
      <c r="C6" s="15" t="s">
        <v>27</v>
      </c>
      <c r="D6" s="15">
        <v>5</v>
      </c>
      <c r="E6" s="15"/>
      <c r="F6" s="15">
        <v>10</v>
      </c>
      <c r="G6" s="15"/>
      <c r="H6" s="19"/>
      <c r="I6" s="15"/>
      <c r="J6" s="15">
        <v>10</v>
      </c>
      <c r="K6" s="15"/>
      <c r="L6" s="20">
        <f>AVERAGE(D6,F6,J6)</f>
        <v>8.333333333333334</v>
      </c>
      <c r="M6" s="21">
        <f t="shared" si="0"/>
        <v>83.33333333333334</v>
      </c>
    </row>
    <row r="7" spans="1:13" ht="15.75">
      <c r="A7" s="18"/>
      <c r="B7" s="15" t="s">
        <v>28</v>
      </c>
      <c r="C7" s="15" t="s">
        <v>29</v>
      </c>
      <c r="D7" s="15">
        <v>4</v>
      </c>
      <c r="E7" s="15"/>
      <c r="F7" s="15">
        <v>6</v>
      </c>
      <c r="G7" s="15"/>
      <c r="H7" s="15">
        <v>4</v>
      </c>
      <c r="I7" s="19"/>
      <c r="J7" s="15">
        <v>4</v>
      </c>
      <c r="K7" s="15"/>
      <c r="L7" s="20">
        <f>AVERAGE(D7,F7,H7,J7)</f>
        <v>4.5</v>
      </c>
      <c r="M7" s="21">
        <f t="shared" si="0"/>
        <v>45</v>
      </c>
    </row>
    <row r="8" spans="1:13" ht="15.75">
      <c r="A8" s="18"/>
      <c r="B8" s="15" t="s">
        <v>30</v>
      </c>
      <c r="C8" s="15" t="s">
        <v>31</v>
      </c>
      <c r="D8" s="15">
        <v>8</v>
      </c>
      <c r="E8" s="15"/>
      <c r="F8" s="15">
        <v>8</v>
      </c>
      <c r="G8" s="15"/>
      <c r="H8" s="15">
        <v>8</v>
      </c>
      <c r="I8" s="15"/>
      <c r="J8" s="19"/>
      <c r="K8" s="15"/>
      <c r="L8" s="20">
        <f>AVERAGE(D8,F8,H8)</f>
        <v>8</v>
      </c>
      <c r="M8" s="21">
        <f t="shared" si="0"/>
        <v>80</v>
      </c>
    </row>
    <row r="9" spans="1:13" ht="15.75">
      <c r="A9" s="22"/>
      <c r="B9" s="16"/>
      <c r="C9" s="15"/>
      <c r="D9" s="14" t="s">
        <v>33</v>
      </c>
      <c r="E9" s="14" t="s">
        <v>35</v>
      </c>
      <c r="F9" s="14" t="s">
        <v>37</v>
      </c>
      <c r="G9" s="14" t="s">
        <v>39</v>
      </c>
      <c r="H9" s="23" t="s">
        <v>41</v>
      </c>
      <c r="I9" s="14" t="s">
        <v>43</v>
      </c>
      <c r="J9" s="23" t="s">
        <v>45</v>
      </c>
      <c r="K9" s="23" t="s">
        <v>47</v>
      </c>
      <c r="L9" s="20"/>
      <c r="M9" s="21">
        <f t="shared" si="0"/>
        <v>0</v>
      </c>
    </row>
    <row r="10" spans="1:13" ht="15.75">
      <c r="A10" s="18" t="s">
        <v>32</v>
      </c>
      <c r="B10" s="15" t="s">
        <v>33</v>
      </c>
      <c r="C10" s="15" t="s">
        <v>34</v>
      </c>
      <c r="D10" s="19"/>
      <c r="E10" s="15">
        <v>7</v>
      </c>
      <c r="F10" s="15">
        <v>6</v>
      </c>
      <c r="G10" s="15">
        <v>6</v>
      </c>
      <c r="H10" s="15"/>
      <c r="I10" s="15">
        <v>7</v>
      </c>
      <c r="J10" s="15"/>
      <c r="K10" s="15"/>
      <c r="L10" s="20">
        <f>AVERAGE(E10:G10,I10)</f>
        <v>6.5</v>
      </c>
      <c r="M10" s="21">
        <f t="shared" si="0"/>
        <v>65</v>
      </c>
    </row>
    <row r="11" spans="1:13" ht="15.75">
      <c r="A11" s="18"/>
      <c r="B11" s="15" t="s">
        <v>35</v>
      </c>
      <c r="C11" s="15" t="s">
        <v>36</v>
      </c>
      <c r="D11" s="15">
        <v>8</v>
      </c>
      <c r="E11" s="19"/>
      <c r="F11" s="15">
        <v>7</v>
      </c>
      <c r="G11" s="15">
        <v>7</v>
      </c>
      <c r="H11" s="15"/>
      <c r="I11" s="15">
        <v>6</v>
      </c>
      <c r="J11" s="15"/>
      <c r="K11" s="15"/>
      <c r="L11" s="20">
        <f>AVERAGE(D11,F11:G11,I11)</f>
        <v>7</v>
      </c>
      <c r="M11" s="21">
        <f t="shared" si="0"/>
        <v>70</v>
      </c>
    </row>
    <row r="12" spans="1:13" ht="15.75">
      <c r="A12" s="18"/>
      <c r="B12" s="15" t="s">
        <v>37</v>
      </c>
      <c r="C12" s="15" t="s">
        <v>38</v>
      </c>
      <c r="D12" s="15">
        <v>10</v>
      </c>
      <c r="E12" s="15">
        <v>10</v>
      </c>
      <c r="F12" s="19"/>
      <c r="G12" s="15">
        <v>9</v>
      </c>
      <c r="H12" s="15"/>
      <c r="I12" s="15">
        <v>8</v>
      </c>
      <c r="J12" s="15"/>
      <c r="K12" s="15"/>
      <c r="L12" s="20">
        <f>AVERAGE(D12:E12,G12,I12)</f>
        <v>9.25</v>
      </c>
      <c r="M12" s="21">
        <f t="shared" si="0"/>
        <v>92.5</v>
      </c>
    </row>
    <row r="13" spans="1:13" ht="15.75">
      <c r="A13" s="18"/>
      <c r="B13" s="15" t="s">
        <v>39</v>
      </c>
      <c r="C13" s="15" t="s">
        <v>40</v>
      </c>
      <c r="D13" s="15">
        <v>7</v>
      </c>
      <c r="E13" s="15">
        <v>6</v>
      </c>
      <c r="F13" s="15">
        <v>9</v>
      </c>
      <c r="G13" s="19"/>
      <c r="H13" s="15"/>
      <c r="I13" s="15">
        <v>10</v>
      </c>
      <c r="J13" s="15"/>
      <c r="K13" s="15"/>
      <c r="L13" s="20">
        <f>AVERAGE(D13:F13,I13)</f>
        <v>8</v>
      </c>
      <c r="M13" s="21">
        <f t="shared" si="0"/>
        <v>80</v>
      </c>
    </row>
    <row r="14" spans="1:13" ht="15.75">
      <c r="A14" s="18"/>
      <c r="B14" s="15" t="s">
        <v>41</v>
      </c>
      <c r="C14" s="15" t="s">
        <v>42</v>
      </c>
      <c r="D14" s="15">
        <v>5</v>
      </c>
      <c r="E14" s="15">
        <v>4</v>
      </c>
      <c r="F14" s="15">
        <v>4</v>
      </c>
      <c r="G14" s="15">
        <v>4</v>
      </c>
      <c r="H14" s="19"/>
      <c r="I14" s="15">
        <v>5</v>
      </c>
      <c r="J14" s="15"/>
      <c r="K14" s="15"/>
      <c r="L14" s="20">
        <f>AVERAGE(D14:G14,I14)</f>
        <v>4.4</v>
      </c>
      <c r="M14" s="21">
        <f t="shared" si="0"/>
        <v>44</v>
      </c>
    </row>
    <row r="15" spans="1:13" ht="15.75">
      <c r="A15" s="18"/>
      <c r="B15" s="15" t="s">
        <v>43</v>
      </c>
      <c r="C15" s="15" t="s">
        <v>44</v>
      </c>
      <c r="D15" s="15">
        <v>9</v>
      </c>
      <c r="E15" s="15">
        <v>9</v>
      </c>
      <c r="F15" s="15">
        <v>8</v>
      </c>
      <c r="G15" s="15">
        <v>10</v>
      </c>
      <c r="H15" s="15"/>
      <c r="I15" s="19"/>
      <c r="J15" s="15"/>
      <c r="K15" s="15"/>
      <c r="L15" s="20">
        <f>AVERAGE(D15:G15)</f>
        <v>9</v>
      </c>
      <c r="M15" s="21">
        <f t="shared" si="0"/>
        <v>90</v>
      </c>
    </row>
    <row r="16" spans="1:13" ht="15.75">
      <c r="A16" s="18"/>
      <c r="B16" s="15" t="s">
        <v>45</v>
      </c>
      <c r="C16" s="15" t="s">
        <v>46</v>
      </c>
      <c r="D16" s="15">
        <v>6</v>
      </c>
      <c r="E16" s="15">
        <v>5</v>
      </c>
      <c r="F16" s="15"/>
      <c r="G16" s="15">
        <v>5</v>
      </c>
      <c r="H16" s="15"/>
      <c r="I16" s="15">
        <v>4</v>
      </c>
      <c r="J16" s="19"/>
      <c r="K16" s="15"/>
      <c r="L16" s="20">
        <f>AVERAGE(D16:E16,G16,I16)</f>
        <v>5</v>
      </c>
      <c r="M16" s="21">
        <f t="shared" si="0"/>
        <v>50</v>
      </c>
    </row>
    <row r="17" spans="1:13" ht="15.75">
      <c r="A17" s="18"/>
      <c r="B17" s="15" t="s">
        <v>47</v>
      </c>
      <c r="C17" s="15" t="s">
        <v>48</v>
      </c>
      <c r="D17" s="16"/>
      <c r="E17" s="15">
        <v>8</v>
      </c>
      <c r="F17" s="15">
        <v>5</v>
      </c>
      <c r="G17" s="15">
        <v>8</v>
      </c>
      <c r="H17" s="15"/>
      <c r="I17" s="15">
        <v>3</v>
      </c>
      <c r="J17" s="15"/>
      <c r="K17" s="19"/>
      <c r="L17" s="20">
        <f>AVERAGE(E17:G17,I17)</f>
        <v>6</v>
      </c>
      <c r="M17" s="21">
        <f t="shared" si="0"/>
        <v>60</v>
      </c>
    </row>
  </sheetData>
  <sheetProtection/>
  <printOptions/>
  <pageMargins left="0.7" right="0.7" top="0.75" bottom="0.75" header="0.3" footer="0.3"/>
  <pageSetup orientation="portrait" paperSize="9"/>
  <ignoredErrors>
    <ignoredError sqref="L4 L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0.28125" style="0" bestFit="1" customWidth="1"/>
    <col min="3" max="3" width="22.7109375" style="0" bestFit="1" customWidth="1"/>
    <col min="4" max="4" width="9.00390625" style="0" bestFit="1" customWidth="1"/>
    <col min="5" max="7" width="11.7109375" style="0" bestFit="1" customWidth="1"/>
    <col min="8" max="8" width="9.00390625" style="0" bestFit="1" customWidth="1"/>
    <col min="9" max="9" width="11.7109375" style="0" bestFit="1" customWidth="1"/>
    <col min="10" max="10" width="3.57421875" style="0" bestFit="1" customWidth="1"/>
    <col min="11" max="11" width="3.7109375" style="0" bestFit="1" customWidth="1"/>
  </cols>
  <sheetData>
    <row r="1" spans="1:11" ht="181.5" customHeight="1">
      <c r="A1" s="27" t="s">
        <v>59</v>
      </c>
      <c r="B1" s="27" t="s">
        <v>0</v>
      </c>
      <c r="C1" s="27" t="s">
        <v>1</v>
      </c>
      <c r="D1" s="27" t="s">
        <v>51</v>
      </c>
      <c r="E1" s="27" t="s">
        <v>52</v>
      </c>
      <c r="F1" s="27" t="s">
        <v>53</v>
      </c>
      <c r="G1" s="27" t="s">
        <v>54</v>
      </c>
      <c r="H1" s="27" t="s">
        <v>55</v>
      </c>
      <c r="I1" s="27" t="s">
        <v>56</v>
      </c>
      <c r="J1" s="27" t="s">
        <v>57</v>
      </c>
      <c r="K1" s="28" t="s">
        <v>58</v>
      </c>
    </row>
    <row r="2" spans="1:11" ht="15.75">
      <c r="A2" s="18" t="s">
        <v>17</v>
      </c>
      <c r="B2" s="24" t="str">
        <f>'[1]старш группа'!B2</f>
        <v>IDm004</v>
      </c>
      <c r="C2" s="24" t="str">
        <f>'[1]старш группа'!C2</f>
        <v>ПИФАГОРЫ IDm004</v>
      </c>
      <c r="D2" s="25"/>
      <c r="E2" s="24"/>
      <c r="F2" s="24"/>
      <c r="G2" s="24"/>
      <c r="H2" s="24"/>
      <c r="I2" s="24"/>
      <c r="J2" s="24"/>
      <c r="K2" s="29">
        <f>SUM(D2:J2)</f>
        <v>0</v>
      </c>
    </row>
    <row r="3" spans="1:11" ht="15.75">
      <c r="A3" s="18"/>
      <c r="B3" s="24" t="str">
        <f>'[1]старш группа'!B3</f>
        <v>IDm015</v>
      </c>
      <c r="C3" s="24" t="str">
        <f>'[1]старш группа'!C3</f>
        <v>BrainZ IDm015</v>
      </c>
      <c r="D3" s="25"/>
      <c r="E3" s="24">
        <v>-5</v>
      </c>
      <c r="F3" s="24"/>
      <c r="G3" s="24">
        <v>-5</v>
      </c>
      <c r="H3" s="24"/>
      <c r="I3" s="24"/>
      <c r="J3" s="24"/>
      <c r="K3" s="29">
        <f aca="true" t="shared" si="0" ref="K3:K17">SUM(D3:J3)</f>
        <v>-10</v>
      </c>
    </row>
    <row r="4" spans="1:11" ht="15.75">
      <c r="A4" s="18"/>
      <c r="B4" s="24" t="str">
        <f>'[1]старш группа'!B4</f>
        <v>IDm017</v>
      </c>
      <c r="C4" s="24" t="str">
        <f>'[1]старш группа'!C4</f>
        <v>^ ^ТеТRaЭDрЫ^ ^ ID 017</v>
      </c>
      <c r="D4" s="25"/>
      <c r="E4" s="24"/>
      <c r="F4" s="24"/>
      <c r="G4" s="24"/>
      <c r="H4" s="24"/>
      <c r="I4" s="24"/>
      <c r="J4" s="24"/>
      <c r="K4" s="29">
        <f t="shared" si="0"/>
        <v>0</v>
      </c>
    </row>
    <row r="5" spans="1:11" ht="15.75">
      <c r="A5" s="18"/>
      <c r="B5" s="24" t="str">
        <f>'[1]старш группа'!B5</f>
        <v>IDm039</v>
      </c>
      <c r="C5" s="24" t="str">
        <f>'[1]старш группа'!C5</f>
        <v>Люди Пи IDm039</v>
      </c>
      <c r="D5" s="25"/>
      <c r="E5" s="24"/>
      <c r="F5" s="24"/>
      <c r="G5" s="24"/>
      <c r="H5" s="24"/>
      <c r="I5" s="24"/>
      <c r="J5" s="24"/>
      <c r="K5" s="29">
        <f t="shared" si="0"/>
        <v>0</v>
      </c>
    </row>
    <row r="6" spans="1:11" ht="15.75">
      <c r="A6" s="18"/>
      <c r="B6" s="24" t="str">
        <f>'[1]старш группа'!B6</f>
        <v>IDm020</v>
      </c>
      <c r="C6" s="24" t="str">
        <f>'[1]старш группа'!C6</f>
        <v>Geo + Metr IDm020</v>
      </c>
      <c r="D6" s="25"/>
      <c r="E6" s="24"/>
      <c r="F6" s="24"/>
      <c r="G6" s="24"/>
      <c r="H6" s="24"/>
      <c r="I6" s="24"/>
      <c r="J6" s="24"/>
      <c r="K6" s="29">
        <f t="shared" si="0"/>
        <v>0</v>
      </c>
    </row>
    <row r="7" spans="1:11" ht="15.75">
      <c r="A7" s="18"/>
      <c r="B7" s="24" t="str">
        <f>'[1]старш группа'!B7</f>
        <v>IDm066</v>
      </c>
      <c r="C7" s="24" t="str">
        <f>'[1]старш группа'!C7</f>
        <v>Векторы</v>
      </c>
      <c r="D7" s="25"/>
      <c r="E7" s="24"/>
      <c r="F7" s="24">
        <v>-5</v>
      </c>
      <c r="G7" s="24">
        <v>-5</v>
      </c>
      <c r="H7" s="24"/>
      <c r="I7" s="24"/>
      <c r="J7" s="24"/>
      <c r="K7" s="29">
        <f t="shared" si="0"/>
        <v>-10</v>
      </c>
    </row>
    <row r="8" spans="1:11" ht="15.75">
      <c r="A8" s="18"/>
      <c r="B8" s="24" t="str">
        <f>'[1]старш группа'!B8</f>
        <v>IDm022</v>
      </c>
      <c r="C8" s="24" t="str">
        <f>'[1]старш группа'!C8</f>
        <v>КругIDm022</v>
      </c>
      <c r="D8" s="25"/>
      <c r="E8" s="24"/>
      <c r="F8" s="24"/>
      <c r="G8" s="24"/>
      <c r="H8" s="24"/>
      <c r="I8" s="24"/>
      <c r="J8" s="24"/>
      <c r="K8" s="29">
        <f t="shared" si="0"/>
        <v>0</v>
      </c>
    </row>
    <row r="9" spans="1:11" ht="15.75">
      <c r="A9" s="22"/>
      <c r="B9" s="24"/>
      <c r="C9" s="24"/>
      <c r="D9" s="25"/>
      <c r="E9" s="24"/>
      <c r="F9" s="24"/>
      <c r="G9" s="24"/>
      <c r="H9" s="24"/>
      <c r="I9" s="24"/>
      <c r="J9" s="24"/>
      <c r="K9" s="29"/>
    </row>
    <row r="10" spans="1:11" ht="15.75">
      <c r="A10" s="18" t="s">
        <v>32</v>
      </c>
      <c r="B10" s="24" t="str">
        <f>'[1]старш группа'!B9</f>
        <v>IDm057</v>
      </c>
      <c r="C10" s="24" t="str">
        <f>'[1]старш группа'!C9</f>
        <v>Русский свет IDm057</v>
      </c>
      <c r="D10" s="25"/>
      <c r="E10" s="24">
        <v>-5</v>
      </c>
      <c r="F10" s="24"/>
      <c r="G10" s="24"/>
      <c r="H10" s="24"/>
      <c r="I10" s="24"/>
      <c r="J10" s="24"/>
      <c r="K10" s="29">
        <f t="shared" si="0"/>
        <v>-5</v>
      </c>
    </row>
    <row r="11" spans="1:11" ht="15.75">
      <c r="A11" s="18"/>
      <c r="B11" s="24" t="str">
        <f>'[1]старш группа'!B10</f>
        <v>IDm032</v>
      </c>
      <c r="C11" s="24" t="str">
        <f>'[1]старш группа'!C10</f>
        <v>IDm032 Танграм</v>
      </c>
      <c r="D11" s="25"/>
      <c r="E11" s="24"/>
      <c r="F11" s="24"/>
      <c r="G11" s="24">
        <v>-5</v>
      </c>
      <c r="H11" s="24"/>
      <c r="I11" s="24"/>
      <c r="J11" s="24"/>
      <c r="K11" s="29">
        <f t="shared" si="0"/>
        <v>-5</v>
      </c>
    </row>
    <row r="12" spans="1:11" ht="15.75">
      <c r="A12" s="18"/>
      <c r="B12" s="24" t="str">
        <f>'[1]старш группа'!B11</f>
        <v>IDm061</v>
      </c>
      <c r="C12" s="24" t="str">
        <f>'[1]старш группа'!C11</f>
        <v>Точный расчёт Idm061</v>
      </c>
      <c r="D12" s="25">
        <v>-5</v>
      </c>
      <c r="E12" s="24">
        <v>-5</v>
      </c>
      <c r="F12" s="24"/>
      <c r="G12" s="24"/>
      <c r="H12" s="24"/>
      <c r="I12" s="24"/>
      <c r="J12" s="24"/>
      <c r="K12" s="29">
        <f t="shared" si="0"/>
        <v>-10</v>
      </c>
    </row>
    <row r="13" spans="1:11" ht="15.75">
      <c r="A13" s="18"/>
      <c r="B13" s="24" t="str">
        <f>'[1]старш группа'!B12</f>
        <v>IDm071</v>
      </c>
      <c r="C13" s="24" t="str">
        <f>'[1]старш группа'!C12</f>
        <v>Многогранники IDm071</v>
      </c>
      <c r="D13" s="25"/>
      <c r="E13" s="24"/>
      <c r="F13" s="24"/>
      <c r="G13" s="24"/>
      <c r="H13" s="24"/>
      <c r="I13" s="24"/>
      <c r="J13" s="24"/>
      <c r="K13" s="29">
        <f t="shared" si="0"/>
        <v>0</v>
      </c>
    </row>
    <row r="14" spans="1:11" ht="15.75">
      <c r="A14" s="18"/>
      <c r="B14" s="24" t="str">
        <f>'[1]старш группа'!B13</f>
        <v>IDm028</v>
      </c>
      <c r="C14" s="24" t="str">
        <f>'[1]старш группа'!C13</f>
        <v>Sport Team IDm028</v>
      </c>
      <c r="D14" s="25"/>
      <c r="E14" s="26"/>
      <c r="F14" s="24">
        <v>-5</v>
      </c>
      <c r="G14" s="24">
        <v>-5</v>
      </c>
      <c r="H14" s="24"/>
      <c r="I14" s="24"/>
      <c r="J14" s="24"/>
      <c r="K14" s="29">
        <f t="shared" si="0"/>
        <v>-10</v>
      </c>
    </row>
    <row r="15" spans="1:11" ht="15.75">
      <c r="A15" s="18"/>
      <c r="B15" s="24" t="str">
        <f>'[1]старш группа'!B14</f>
        <v>IDm041</v>
      </c>
      <c r="C15" s="24" t="str">
        <f>'[1]старш группа'!C14</f>
        <v>Параллели-IDm041</v>
      </c>
      <c r="D15" s="25"/>
      <c r="E15" s="24"/>
      <c r="F15" s="24"/>
      <c r="G15" s="24"/>
      <c r="H15" s="24"/>
      <c r="I15" s="24"/>
      <c r="J15" s="24"/>
      <c r="K15" s="29">
        <f t="shared" si="0"/>
        <v>0</v>
      </c>
    </row>
    <row r="16" spans="1:11" ht="15.75">
      <c r="A16" s="18"/>
      <c r="B16" s="24" t="str">
        <f>'[1]старш группа'!B15</f>
        <v>IDm019</v>
      </c>
      <c r="C16" s="24" t="str">
        <f>'[1]старш группа'!C15</f>
        <v>IDD ID 019</v>
      </c>
      <c r="D16" s="25"/>
      <c r="E16" s="24"/>
      <c r="F16" s="24"/>
      <c r="G16" s="24">
        <v>-5</v>
      </c>
      <c r="H16" s="24"/>
      <c r="I16" s="24"/>
      <c r="J16" s="24"/>
      <c r="K16" s="29">
        <f t="shared" si="0"/>
        <v>-5</v>
      </c>
    </row>
    <row r="17" spans="1:11" ht="15.75">
      <c r="A17" s="18"/>
      <c r="B17" s="24" t="str">
        <f>'[1]старш группа'!B16</f>
        <v>IDm092</v>
      </c>
      <c r="C17" s="24" t="str">
        <f>'[1]старш группа'!C16</f>
        <v>ГеометрикиIDm092</v>
      </c>
      <c r="D17" s="25"/>
      <c r="E17" s="24"/>
      <c r="F17" s="24">
        <v>-5</v>
      </c>
      <c r="G17" s="24">
        <v>-5</v>
      </c>
      <c r="H17" s="24"/>
      <c r="I17" s="24"/>
      <c r="J17" s="24"/>
      <c r="K17" s="29">
        <f t="shared" si="0"/>
        <v>-10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3.57421875" style="0" bestFit="1" customWidth="1"/>
    <col min="2" max="2" width="7.57421875" style="0" bestFit="1" customWidth="1"/>
    <col min="3" max="3" width="29.28125" style="0" bestFit="1" customWidth="1"/>
    <col min="4" max="4" width="6.28125" style="0" bestFit="1" customWidth="1"/>
    <col min="5" max="7" width="9.00390625" style="0" bestFit="1" customWidth="1"/>
    <col min="8" max="8" width="11.7109375" style="0" bestFit="1" customWidth="1"/>
    <col min="9" max="9" width="19.7109375" style="0" bestFit="1" customWidth="1"/>
    <col min="10" max="10" width="9.00390625" style="0" bestFit="1" customWidth="1"/>
    <col min="11" max="11" width="3.57421875" style="0" bestFit="1" customWidth="1"/>
    <col min="12" max="12" width="11.7109375" style="0" bestFit="1" customWidth="1"/>
    <col min="13" max="13" width="9.00390625" style="0" bestFit="1" customWidth="1"/>
    <col min="14" max="14" width="6.28125" style="0" bestFit="1" customWidth="1"/>
    <col min="15" max="15" width="9.00390625" style="0" bestFit="1" customWidth="1"/>
    <col min="16" max="16" width="3.7109375" style="0" bestFit="1" customWidth="1"/>
    <col min="17" max="17" width="3.57421875" style="0" bestFit="1" customWidth="1"/>
    <col min="18" max="18" width="3.7109375" style="0" bestFit="1" customWidth="1"/>
  </cols>
  <sheetData>
    <row r="1" spans="1:18" ht="165" customHeight="1">
      <c r="A1" s="75" t="s">
        <v>59</v>
      </c>
      <c r="B1" s="75" t="s">
        <v>0</v>
      </c>
      <c r="C1" s="76" t="s">
        <v>1</v>
      </c>
      <c r="D1" s="62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5" t="s">
        <v>60</v>
      </c>
      <c r="J1" s="34" t="s">
        <v>8</v>
      </c>
      <c r="K1" s="34" t="s">
        <v>9</v>
      </c>
      <c r="L1" s="34" t="s">
        <v>10</v>
      </c>
      <c r="M1" s="34" t="s">
        <v>11</v>
      </c>
      <c r="N1" s="36" t="s">
        <v>12</v>
      </c>
      <c r="O1" s="36" t="s">
        <v>13</v>
      </c>
      <c r="P1" s="33" t="s">
        <v>14</v>
      </c>
      <c r="Q1" s="35" t="s">
        <v>15</v>
      </c>
      <c r="R1" s="12" t="s">
        <v>16</v>
      </c>
    </row>
    <row r="2" spans="1:18" ht="15">
      <c r="A2" s="30" t="s">
        <v>61</v>
      </c>
      <c r="B2" s="24" t="s">
        <v>62</v>
      </c>
      <c r="C2" s="24" t="s">
        <v>63</v>
      </c>
      <c r="D2" s="25">
        <v>80</v>
      </c>
      <c r="E2" s="24">
        <v>7</v>
      </c>
      <c r="F2" s="24">
        <v>7</v>
      </c>
      <c r="G2" s="24">
        <v>9</v>
      </c>
      <c r="H2" s="24">
        <v>10</v>
      </c>
      <c r="I2" s="31">
        <v>8</v>
      </c>
      <c r="J2" s="32">
        <v>10</v>
      </c>
      <c r="K2" s="32">
        <v>5</v>
      </c>
      <c r="L2" s="32">
        <v>5</v>
      </c>
      <c r="M2" s="32">
        <v>6</v>
      </c>
      <c r="N2" s="32">
        <v>5</v>
      </c>
      <c r="O2" s="32">
        <v>5</v>
      </c>
      <c r="P2" s="32">
        <v>0</v>
      </c>
      <c r="Q2" s="32">
        <f>SUM(E2:P2)</f>
        <v>77</v>
      </c>
      <c r="R2" s="29">
        <f>AVERAGE(D2,Q2)</f>
        <v>78.5</v>
      </c>
    </row>
    <row r="3" spans="1:18" ht="15">
      <c r="A3" s="30"/>
      <c r="B3" s="24" t="s">
        <v>64</v>
      </c>
      <c r="C3" s="24" t="s">
        <v>65</v>
      </c>
      <c r="D3" s="25">
        <v>57.5</v>
      </c>
      <c r="E3" s="24">
        <v>3</v>
      </c>
      <c r="F3" s="24">
        <v>4</v>
      </c>
      <c r="G3" s="24">
        <v>5</v>
      </c>
      <c r="H3" s="24">
        <v>9</v>
      </c>
      <c r="I3" s="32">
        <v>9</v>
      </c>
      <c r="J3" s="31">
        <v>7</v>
      </c>
      <c r="K3" s="32">
        <v>5</v>
      </c>
      <c r="L3" s="32">
        <v>8</v>
      </c>
      <c r="M3" s="32">
        <v>6</v>
      </c>
      <c r="N3" s="32">
        <v>3</v>
      </c>
      <c r="O3" s="32">
        <v>0</v>
      </c>
      <c r="P3" s="32">
        <v>-5</v>
      </c>
      <c r="Q3" s="32">
        <f aca="true" t="shared" si="0" ref="Q3:Q36">SUM(E3:P3)</f>
        <v>54</v>
      </c>
      <c r="R3" s="29">
        <f aca="true" t="shared" si="1" ref="R3:R36">AVERAGE(D3,Q3)</f>
        <v>55.75</v>
      </c>
    </row>
    <row r="4" spans="1:18" ht="15">
      <c r="A4" s="30"/>
      <c r="B4" s="24" t="s">
        <v>66</v>
      </c>
      <c r="C4" s="24" t="s">
        <v>67</v>
      </c>
      <c r="D4" s="25">
        <v>46</v>
      </c>
      <c r="E4" s="24">
        <v>4</v>
      </c>
      <c r="F4" s="24">
        <v>3</v>
      </c>
      <c r="G4" s="24">
        <v>3</v>
      </c>
      <c r="H4" s="24">
        <v>10</v>
      </c>
      <c r="I4" s="32">
        <v>6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-5</v>
      </c>
      <c r="Q4" s="32">
        <f t="shared" si="0"/>
        <v>21</v>
      </c>
      <c r="R4" s="29">
        <f t="shared" si="1"/>
        <v>33.5</v>
      </c>
    </row>
    <row r="5" spans="1:18" ht="15">
      <c r="A5" s="30"/>
      <c r="B5" s="24" t="s">
        <v>68</v>
      </c>
      <c r="C5" s="24" t="s">
        <v>69</v>
      </c>
      <c r="D5" s="25">
        <v>70</v>
      </c>
      <c r="E5" s="24">
        <v>5</v>
      </c>
      <c r="F5" s="24">
        <v>7</v>
      </c>
      <c r="G5" s="24">
        <v>7</v>
      </c>
      <c r="H5" s="24">
        <v>10</v>
      </c>
      <c r="I5" s="32">
        <v>10</v>
      </c>
      <c r="J5" s="32">
        <v>10</v>
      </c>
      <c r="K5" s="32">
        <v>5</v>
      </c>
      <c r="L5" s="32">
        <v>5</v>
      </c>
      <c r="M5" s="32">
        <v>6</v>
      </c>
      <c r="N5" s="32">
        <v>5</v>
      </c>
      <c r="O5" s="32">
        <v>4</v>
      </c>
      <c r="P5" s="32">
        <v>0</v>
      </c>
      <c r="Q5" s="32">
        <f t="shared" si="0"/>
        <v>74</v>
      </c>
      <c r="R5" s="29">
        <f t="shared" si="1"/>
        <v>72</v>
      </c>
    </row>
    <row r="6" spans="1:18" s="26" customFormat="1" ht="15">
      <c r="A6" s="30"/>
      <c r="B6" s="32" t="s">
        <v>70</v>
      </c>
      <c r="C6" s="24" t="s">
        <v>71</v>
      </c>
      <c r="D6" s="25">
        <v>80</v>
      </c>
      <c r="E6" s="24">
        <v>8</v>
      </c>
      <c r="F6" s="24">
        <v>7</v>
      </c>
      <c r="G6" s="24">
        <v>6</v>
      </c>
      <c r="H6" s="31">
        <v>9</v>
      </c>
      <c r="I6" s="32">
        <v>10</v>
      </c>
      <c r="J6" s="32">
        <v>8</v>
      </c>
      <c r="K6" s="32">
        <v>5</v>
      </c>
      <c r="L6" s="32">
        <v>5</v>
      </c>
      <c r="M6" s="32">
        <v>6</v>
      </c>
      <c r="N6" s="32">
        <v>5</v>
      </c>
      <c r="O6" s="32">
        <v>4</v>
      </c>
      <c r="P6" s="32">
        <v>0</v>
      </c>
      <c r="Q6" s="32">
        <f t="shared" si="0"/>
        <v>73</v>
      </c>
      <c r="R6" s="29">
        <f t="shared" si="1"/>
        <v>76.5</v>
      </c>
    </row>
    <row r="7" spans="1:18" ht="15">
      <c r="A7" s="30"/>
      <c r="B7" s="24" t="s">
        <v>72</v>
      </c>
      <c r="C7" s="24" t="s">
        <v>73</v>
      </c>
      <c r="D7" s="25">
        <v>82.5</v>
      </c>
      <c r="E7" s="24">
        <v>4</v>
      </c>
      <c r="F7" s="24">
        <v>5</v>
      </c>
      <c r="G7" s="24">
        <v>6</v>
      </c>
      <c r="H7" s="24">
        <v>10</v>
      </c>
      <c r="I7" s="32">
        <v>10</v>
      </c>
      <c r="J7" s="32">
        <v>5</v>
      </c>
      <c r="K7" s="32">
        <v>5</v>
      </c>
      <c r="L7" s="32">
        <v>5</v>
      </c>
      <c r="M7" s="32">
        <v>6</v>
      </c>
      <c r="N7" s="32">
        <v>5</v>
      </c>
      <c r="O7" s="32">
        <v>3</v>
      </c>
      <c r="P7" s="32">
        <v>0</v>
      </c>
      <c r="Q7" s="32">
        <f t="shared" si="0"/>
        <v>64</v>
      </c>
      <c r="R7" s="29">
        <f t="shared" si="1"/>
        <v>73.25</v>
      </c>
    </row>
    <row r="8" spans="1:18" ht="15">
      <c r="A8" s="30"/>
      <c r="B8" s="24" t="s">
        <v>74</v>
      </c>
      <c r="C8" s="24" t="s">
        <v>75</v>
      </c>
      <c r="D8" s="25">
        <v>60</v>
      </c>
      <c r="E8" s="24">
        <v>2</v>
      </c>
      <c r="F8" s="24">
        <v>7</v>
      </c>
      <c r="G8" s="24">
        <v>3</v>
      </c>
      <c r="H8" s="24">
        <v>9</v>
      </c>
      <c r="I8" s="32">
        <v>10</v>
      </c>
      <c r="J8" s="32">
        <v>5</v>
      </c>
      <c r="K8" s="32">
        <v>5</v>
      </c>
      <c r="L8" s="32">
        <v>10</v>
      </c>
      <c r="M8" s="32">
        <v>0</v>
      </c>
      <c r="N8" s="32">
        <v>0</v>
      </c>
      <c r="O8" s="32">
        <v>0</v>
      </c>
      <c r="P8" s="32">
        <v>-5</v>
      </c>
      <c r="Q8" s="32">
        <f t="shared" si="0"/>
        <v>46</v>
      </c>
      <c r="R8" s="29">
        <f t="shared" si="1"/>
        <v>53</v>
      </c>
    </row>
    <row r="9" spans="1:18" ht="15">
      <c r="A9" s="30"/>
      <c r="B9" s="24" t="s">
        <v>76</v>
      </c>
      <c r="C9" s="24" t="s">
        <v>77</v>
      </c>
      <c r="D9" s="25">
        <v>54</v>
      </c>
      <c r="E9" s="24">
        <v>6</v>
      </c>
      <c r="F9" s="24">
        <v>6</v>
      </c>
      <c r="G9" s="24">
        <v>6</v>
      </c>
      <c r="H9" s="24">
        <v>10</v>
      </c>
      <c r="I9" s="32">
        <v>8</v>
      </c>
      <c r="J9" s="32">
        <v>0</v>
      </c>
      <c r="K9" s="32">
        <v>5</v>
      </c>
      <c r="L9" s="32">
        <v>5</v>
      </c>
      <c r="M9" s="32">
        <v>0</v>
      </c>
      <c r="N9" s="32">
        <v>0</v>
      </c>
      <c r="O9" s="32">
        <v>0</v>
      </c>
      <c r="P9" s="32">
        <v>-5</v>
      </c>
      <c r="Q9" s="32">
        <f t="shared" si="0"/>
        <v>41</v>
      </c>
      <c r="R9" s="29">
        <f t="shared" si="1"/>
        <v>47.5</v>
      </c>
    </row>
    <row r="10" spans="1:18" ht="15">
      <c r="A10" s="24"/>
      <c r="B10" s="24"/>
      <c r="C10" s="24"/>
      <c r="D10" s="24"/>
      <c r="E10" s="24"/>
      <c r="F10" s="24"/>
      <c r="G10" s="24"/>
      <c r="H10" s="24"/>
      <c r="I10" s="32"/>
      <c r="J10" s="32"/>
      <c r="K10" s="32"/>
      <c r="L10" s="32"/>
      <c r="M10" s="32"/>
      <c r="N10" s="32"/>
      <c r="O10" s="32"/>
      <c r="P10" s="32"/>
      <c r="Q10" s="32"/>
      <c r="R10" s="4"/>
    </row>
    <row r="11" spans="1:18" ht="15">
      <c r="A11" s="30" t="s">
        <v>78</v>
      </c>
      <c r="B11" s="24" t="s">
        <v>79</v>
      </c>
      <c r="C11" s="24" t="s">
        <v>80</v>
      </c>
      <c r="D11" s="25">
        <v>63.33333333333333</v>
      </c>
      <c r="E11" s="24">
        <v>3</v>
      </c>
      <c r="F11" s="24">
        <v>7</v>
      </c>
      <c r="G11" s="24">
        <v>7</v>
      </c>
      <c r="H11" s="24">
        <v>10</v>
      </c>
      <c r="I11" s="32">
        <v>10</v>
      </c>
      <c r="J11" s="32">
        <v>10</v>
      </c>
      <c r="K11" s="32">
        <v>5</v>
      </c>
      <c r="L11" s="32">
        <v>5</v>
      </c>
      <c r="M11" s="32">
        <v>6</v>
      </c>
      <c r="N11" s="32">
        <v>5</v>
      </c>
      <c r="O11" s="32">
        <v>4</v>
      </c>
      <c r="P11" s="32">
        <v>-5</v>
      </c>
      <c r="Q11" s="32">
        <f t="shared" si="0"/>
        <v>67</v>
      </c>
      <c r="R11" s="29">
        <f t="shared" si="1"/>
        <v>65.16666666666666</v>
      </c>
    </row>
    <row r="12" spans="1:18" ht="15">
      <c r="A12" s="30"/>
      <c r="B12" s="24" t="s">
        <v>81</v>
      </c>
      <c r="C12" s="24" t="s">
        <v>82</v>
      </c>
      <c r="D12" s="25">
        <v>68.33333333333333</v>
      </c>
      <c r="E12" s="24">
        <v>9</v>
      </c>
      <c r="F12" s="24">
        <v>7</v>
      </c>
      <c r="G12" s="24">
        <v>7</v>
      </c>
      <c r="H12" s="24">
        <v>10</v>
      </c>
      <c r="I12" s="32">
        <v>10</v>
      </c>
      <c r="J12" s="32">
        <v>8</v>
      </c>
      <c r="K12" s="32">
        <v>5</v>
      </c>
      <c r="L12" s="32">
        <v>9</v>
      </c>
      <c r="M12" s="32">
        <v>6</v>
      </c>
      <c r="N12" s="32">
        <v>5</v>
      </c>
      <c r="O12" s="32">
        <v>4</v>
      </c>
      <c r="P12" s="32">
        <v>0</v>
      </c>
      <c r="Q12" s="32">
        <f t="shared" si="0"/>
        <v>80</v>
      </c>
      <c r="R12" s="29">
        <f t="shared" si="1"/>
        <v>74.16666666666666</v>
      </c>
    </row>
    <row r="13" spans="1:18" ht="15">
      <c r="A13" s="30"/>
      <c r="B13" s="24" t="s">
        <v>83</v>
      </c>
      <c r="C13" s="24" t="s">
        <v>84</v>
      </c>
      <c r="D13" s="25">
        <v>78.33333333333333</v>
      </c>
      <c r="E13" s="24">
        <v>6</v>
      </c>
      <c r="F13" s="24">
        <v>6</v>
      </c>
      <c r="G13" s="24">
        <v>5</v>
      </c>
      <c r="H13" s="24">
        <v>10</v>
      </c>
      <c r="I13" s="32">
        <v>8</v>
      </c>
      <c r="J13" s="32">
        <v>5</v>
      </c>
      <c r="K13" s="32">
        <v>5</v>
      </c>
      <c r="L13" s="32">
        <v>6</v>
      </c>
      <c r="M13" s="32">
        <v>6</v>
      </c>
      <c r="N13" s="32">
        <v>5</v>
      </c>
      <c r="O13" s="32">
        <v>5</v>
      </c>
      <c r="P13" s="32">
        <v>0</v>
      </c>
      <c r="Q13" s="32">
        <f t="shared" si="0"/>
        <v>67</v>
      </c>
      <c r="R13" s="29">
        <f t="shared" si="1"/>
        <v>72.66666666666666</v>
      </c>
    </row>
    <row r="14" spans="1:18" ht="15">
      <c r="A14" s="30"/>
      <c r="B14" s="24" t="s">
        <v>85</v>
      </c>
      <c r="C14" s="24" t="s">
        <v>86</v>
      </c>
      <c r="D14" s="25">
        <v>61.66666666666667</v>
      </c>
      <c r="E14" s="24">
        <v>6</v>
      </c>
      <c r="F14" s="24">
        <v>7</v>
      </c>
      <c r="G14" s="24">
        <v>5</v>
      </c>
      <c r="H14" s="24">
        <v>10</v>
      </c>
      <c r="I14" s="32">
        <v>10</v>
      </c>
      <c r="J14" s="32">
        <v>5</v>
      </c>
      <c r="K14" s="32">
        <v>5</v>
      </c>
      <c r="L14" s="32">
        <v>5</v>
      </c>
      <c r="M14" s="32">
        <v>6</v>
      </c>
      <c r="N14" s="32">
        <v>5</v>
      </c>
      <c r="O14" s="32">
        <v>4</v>
      </c>
      <c r="P14" s="32">
        <v>0</v>
      </c>
      <c r="Q14" s="32">
        <f t="shared" si="0"/>
        <v>68</v>
      </c>
      <c r="R14" s="29">
        <f t="shared" si="1"/>
        <v>64.83333333333334</v>
      </c>
    </row>
    <row r="15" spans="1:18" ht="15">
      <c r="A15" s="30"/>
      <c r="B15" s="24" t="s">
        <v>87</v>
      </c>
      <c r="C15" s="24" t="s">
        <v>88</v>
      </c>
      <c r="D15" s="25">
        <v>76.66666666666667</v>
      </c>
      <c r="E15" s="24">
        <v>8</v>
      </c>
      <c r="F15" s="24">
        <v>7</v>
      </c>
      <c r="G15" s="24">
        <v>6</v>
      </c>
      <c r="H15" s="24">
        <v>10</v>
      </c>
      <c r="I15" s="32">
        <v>10</v>
      </c>
      <c r="J15" s="32">
        <v>5</v>
      </c>
      <c r="K15" s="32">
        <v>5</v>
      </c>
      <c r="L15" s="32">
        <v>6</v>
      </c>
      <c r="M15" s="32">
        <v>8</v>
      </c>
      <c r="N15" s="32">
        <v>5</v>
      </c>
      <c r="O15" s="32">
        <v>4</v>
      </c>
      <c r="P15" s="32">
        <v>0</v>
      </c>
      <c r="Q15" s="32">
        <f t="shared" si="0"/>
        <v>74</v>
      </c>
      <c r="R15" s="29">
        <f t="shared" si="1"/>
        <v>75.33333333333334</v>
      </c>
    </row>
    <row r="16" spans="1:18" ht="15">
      <c r="A16" s="30"/>
      <c r="B16" s="24" t="s">
        <v>89</v>
      </c>
      <c r="C16" s="24" t="s">
        <v>90</v>
      </c>
      <c r="D16" s="25">
        <v>61.66666666666667</v>
      </c>
      <c r="E16" s="24">
        <v>3</v>
      </c>
      <c r="F16" s="24">
        <v>5</v>
      </c>
      <c r="G16" s="24">
        <v>4</v>
      </c>
      <c r="H16" s="24">
        <v>10</v>
      </c>
      <c r="I16" s="32">
        <v>10</v>
      </c>
      <c r="J16" s="32">
        <v>9</v>
      </c>
      <c r="K16" s="32">
        <v>5</v>
      </c>
      <c r="L16" s="32">
        <v>5</v>
      </c>
      <c r="M16" s="32">
        <v>6</v>
      </c>
      <c r="N16" s="32">
        <v>5</v>
      </c>
      <c r="O16" s="32">
        <v>3</v>
      </c>
      <c r="P16" s="32">
        <v>-5</v>
      </c>
      <c r="Q16" s="32">
        <f t="shared" si="0"/>
        <v>60</v>
      </c>
      <c r="R16" s="29">
        <f t="shared" si="1"/>
        <v>60.833333333333336</v>
      </c>
    </row>
    <row r="17" spans="1:18" ht="15">
      <c r="A17" s="30"/>
      <c r="B17" s="24" t="s">
        <v>91</v>
      </c>
      <c r="C17" s="24" t="s">
        <v>92</v>
      </c>
      <c r="D17" s="25">
        <v>76.66666666666667</v>
      </c>
      <c r="E17" s="24">
        <v>6</v>
      </c>
      <c r="F17" s="24">
        <v>7</v>
      </c>
      <c r="G17" s="24">
        <v>6</v>
      </c>
      <c r="H17" s="24">
        <v>10</v>
      </c>
      <c r="I17" s="32">
        <v>10</v>
      </c>
      <c r="J17" s="32">
        <v>5</v>
      </c>
      <c r="K17" s="32">
        <v>5</v>
      </c>
      <c r="L17" s="32">
        <v>8</v>
      </c>
      <c r="M17" s="32">
        <v>6</v>
      </c>
      <c r="N17" s="32">
        <v>5</v>
      </c>
      <c r="O17" s="32">
        <v>2</v>
      </c>
      <c r="P17" s="32">
        <v>-10</v>
      </c>
      <c r="Q17" s="32">
        <f t="shared" si="0"/>
        <v>60</v>
      </c>
      <c r="R17" s="29">
        <f t="shared" si="1"/>
        <v>68.33333333333334</v>
      </c>
    </row>
    <row r="18" spans="1:18" ht="15">
      <c r="A18" s="30"/>
      <c r="B18" s="24" t="s">
        <v>93</v>
      </c>
      <c r="C18" s="24" t="s">
        <v>94</v>
      </c>
      <c r="D18" s="25">
        <v>44.28571428571429</v>
      </c>
      <c r="E18" s="24">
        <v>0</v>
      </c>
      <c r="F18" s="24">
        <v>0</v>
      </c>
      <c r="G18" s="24">
        <v>4</v>
      </c>
      <c r="H18" s="24">
        <v>10</v>
      </c>
      <c r="I18" s="32">
        <v>6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-5</v>
      </c>
      <c r="Q18" s="32">
        <f t="shared" si="0"/>
        <v>15</v>
      </c>
      <c r="R18" s="29">
        <f t="shared" si="1"/>
        <v>29.642857142857146</v>
      </c>
    </row>
    <row r="19" spans="1:18" ht="15">
      <c r="A19" s="24"/>
      <c r="B19" s="24"/>
      <c r="C19" s="24"/>
      <c r="D19" s="24"/>
      <c r="E19" s="24"/>
      <c r="F19" s="24"/>
      <c r="G19" s="24"/>
      <c r="H19" s="24"/>
      <c r="I19" s="32"/>
      <c r="J19" s="32"/>
      <c r="K19" s="32"/>
      <c r="L19" s="32"/>
      <c r="M19" s="32"/>
      <c r="N19" s="32"/>
      <c r="O19" s="32"/>
      <c r="P19" s="32"/>
      <c r="Q19" s="32"/>
      <c r="R19" s="4"/>
    </row>
    <row r="20" spans="1:18" ht="15">
      <c r="A20" s="30" t="s">
        <v>95</v>
      </c>
      <c r="B20" s="24" t="s">
        <v>96</v>
      </c>
      <c r="C20" s="24" t="s">
        <v>97</v>
      </c>
      <c r="D20" s="25">
        <v>58.33333333333333</v>
      </c>
      <c r="E20" s="24">
        <v>2</v>
      </c>
      <c r="F20" s="24">
        <v>4</v>
      </c>
      <c r="G20" s="24">
        <v>3</v>
      </c>
      <c r="H20" s="24">
        <v>10</v>
      </c>
      <c r="I20" s="32">
        <v>10</v>
      </c>
      <c r="J20" s="32">
        <v>5</v>
      </c>
      <c r="K20" s="32">
        <v>5</v>
      </c>
      <c r="L20" s="32">
        <v>9</v>
      </c>
      <c r="M20" s="32">
        <v>6</v>
      </c>
      <c r="N20" s="32">
        <v>5</v>
      </c>
      <c r="O20" s="32">
        <v>0</v>
      </c>
      <c r="P20" s="32">
        <v>-5</v>
      </c>
      <c r="Q20" s="32">
        <f t="shared" si="0"/>
        <v>54</v>
      </c>
      <c r="R20" s="29">
        <f t="shared" si="1"/>
        <v>56.166666666666664</v>
      </c>
    </row>
    <row r="21" spans="1:18" ht="15">
      <c r="A21" s="30"/>
      <c r="B21" s="24" t="s">
        <v>98</v>
      </c>
      <c r="C21" s="24" t="s">
        <v>99</v>
      </c>
      <c r="D21" s="25">
        <v>65</v>
      </c>
      <c r="E21" s="24">
        <v>4</v>
      </c>
      <c r="F21" s="24">
        <v>6</v>
      </c>
      <c r="G21" s="24">
        <v>5</v>
      </c>
      <c r="H21" s="24">
        <v>10</v>
      </c>
      <c r="I21" s="32">
        <v>10</v>
      </c>
      <c r="J21" s="32">
        <v>10</v>
      </c>
      <c r="K21" s="31">
        <v>5</v>
      </c>
      <c r="L21" s="31">
        <v>3</v>
      </c>
      <c r="M21" s="32">
        <v>6</v>
      </c>
      <c r="N21" s="32">
        <v>5</v>
      </c>
      <c r="O21" s="32">
        <v>3</v>
      </c>
      <c r="P21" s="32">
        <v>0</v>
      </c>
      <c r="Q21" s="32">
        <f t="shared" si="0"/>
        <v>67</v>
      </c>
      <c r="R21" s="29">
        <f t="shared" si="1"/>
        <v>66</v>
      </c>
    </row>
    <row r="22" spans="1:18" ht="15">
      <c r="A22" s="30"/>
      <c r="B22" s="24" t="s">
        <v>100</v>
      </c>
      <c r="C22" s="24" t="s">
        <v>101</v>
      </c>
      <c r="D22" s="25">
        <v>60</v>
      </c>
      <c r="E22" s="24">
        <v>5</v>
      </c>
      <c r="F22" s="24">
        <v>3</v>
      </c>
      <c r="G22" s="24">
        <v>3</v>
      </c>
      <c r="H22" s="24">
        <v>10</v>
      </c>
      <c r="I22" s="31">
        <v>3</v>
      </c>
      <c r="J22" s="32">
        <v>5</v>
      </c>
      <c r="K22" s="32">
        <v>5</v>
      </c>
      <c r="L22" s="32">
        <v>7</v>
      </c>
      <c r="M22" s="32">
        <v>7</v>
      </c>
      <c r="N22" s="32">
        <v>5</v>
      </c>
      <c r="O22" s="32">
        <v>3</v>
      </c>
      <c r="P22" s="32">
        <v>-5</v>
      </c>
      <c r="Q22" s="32">
        <f t="shared" si="0"/>
        <v>51</v>
      </c>
      <c r="R22" s="29">
        <f t="shared" si="1"/>
        <v>55.5</v>
      </c>
    </row>
    <row r="23" spans="1:18" ht="15">
      <c r="A23" s="30"/>
      <c r="B23" s="24" t="s">
        <v>102</v>
      </c>
      <c r="C23" s="24" t="s">
        <v>103</v>
      </c>
      <c r="D23" s="25">
        <v>61.66666666666667</v>
      </c>
      <c r="E23" s="24">
        <v>4</v>
      </c>
      <c r="F23" s="24">
        <v>5</v>
      </c>
      <c r="G23" s="24">
        <v>5</v>
      </c>
      <c r="H23" s="24">
        <v>10</v>
      </c>
      <c r="I23" s="32">
        <v>8</v>
      </c>
      <c r="J23" s="32">
        <v>5</v>
      </c>
      <c r="K23" s="32">
        <v>5</v>
      </c>
      <c r="L23" s="32">
        <v>8</v>
      </c>
      <c r="M23" s="32">
        <v>7</v>
      </c>
      <c r="N23" s="32">
        <v>5</v>
      </c>
      <c r="O23" s="32">
        <v>0</v>
      </c>
      <c r="P23" s="32">
        <v>0</v>
      </c>
      <c r="Q23" s="32">
        <f t="shared" si="0"/>
        <v>62</v>
      </c>
      <c r="R23" s="29">
        <f t="shared" si="1"/>
        <v>61.833333333333336</v>
      </c>
    </row>
    <row r="24" spans="1:18" ht="15">
      <c r="A24" s="30"/>
      <c r="B24" s="24" t="s">
        <v>104</v>
      </c>
      <c r="C24" s="24" t="s">
        <v>105</v>
      </c>
      <c r="D24" s="25">
        <v>60</v>
      </c>
      <c r="E24" s="24">
        <v>5</v>
      </c>
      <c r="F24" s="24">
        <v>5</v>
      </c>
      <c r="G24" s="24">
        <v>3</v>
      </c>
      <c r="H24" s="24">
        <v>10</v>
      </c>
      <c r="I24" s="32">
        <v>10</v>
      </c>
      <c r="J24" s="32">
        <v>5</v>
      </c>
      <c r="K24" s="32">
        <v>5</v>
      </c>
      <c r="L24" s="32">
        <v>6</v>
      </c>
      <c r="M24" s="32">
        <v>6</v>
      </c>
      <c r="N24" s="32">
        <v>5</v>
      </c>
      <c r="O24" s="32">
        <v>4</v>
      </c>
      <c r="P24" s="32">
        <v>-5</v>
      </c>
      <c r="Q24" s="32">
        <f t="shared" si="0"/>
        <v>59</v>
      </c>
      <c r="R24" s="29">
        <f t="shared" si="1"/>
        <v>59.5</v>
      </c>
    </row>
    <row r="25" spans="1:18" ht="15">
      <c r="A25" s="30"/>
      <c r="B25" s="24" t="s">
        <v>106</v>
      </c>
      <c r="C25" s="24" t="s">
        <v>107</v>
      </c>
      <c r="D25" s="25">
        <v>73.33333333333333</v>
      </c>
      <c r="E25" s="24">
        <v>2</v>
      </c>
      <c r="F25" s="24">
        <v>5</v>
      </c>
      <c r="G25" s="24">
        <v>6</v>
      </c>
      <c r="H25" s="24">
        <v>10</v>
      </c>
      <c r="I25" s="32">
        <v>10</v>
      </c>
      <c r="J25" s="31">
        <v>8</v>
      </c>
      <c r="K25" s="32">
        <v>5</v>
      </c>
      <c r="L25" s="32">
        <v>9</v>
      </c>
      <c r="M25" s="32">
        <v>6</v>
      </c>
      <c r="N25" s="32">
        <v>5</v>
      </c>
      <c r="O25" s="32">
        <v>3</v>
      </c>
      <c r="P25" s="32">
        <v>0</v>
      </c>
      <c r="Q25" s="32">
        <f t="shared" si="0"/>
        <v>69</v>
      </c>
      <c r="R25" s="29">
        <f t="shared" si="1"/>
        <v>71.16666666666666</v>
      </c>
    </row>
    <row r="26" spans="1:18" ht="15">
      <c r="A26" s="30"/>
      <c r="B26" s="24" t="s">
        <v>108</v>
      </c>
      <c r="C26" s="24" t="s">
        <v>109</v>
      </c>
      <c r="D26" s="25">
        <v>81.66666666666666</v>
      </c>
      <c r="E26" s="24">
        <v>6</v>
      </c>
      <c r="F26" s="24">
        <v>6</v>
      </c>
      <c r="G26" s="24">
        <v>5</v>
      </c>
      <c r="H26" s="24">
        <v>10</v>
      </c>
      <c r="I26" s="32">
        <v>10</v>
      </c>
      <c r="J26" s="32">
        <v>8</v>
      </c>
      <c r="K26" s="32">
        <v>5</v>
      </c>
      <c r="L26" s="32">
        <v>8</v>
      </c>
      <c r="M26" s="32">
        <v>6</v>
      </c>
      <c r="N26" s="32">
        <v>5</v>
      </c>
      <c r="O26" s="32">
        <v>0</v>
      </c>
      <c r="P26" s="32">
        <v>0</v>
      </c>
      <c r="Q26" s="32">
        <f t="shared" si="0"/>
        <v>69</v>
      </c>
      <c r="R26" s="29">
        <f t="shared" si="1"/>
        <v>75.33333333333333</v>
      </c>
    </row>
    <row r="27" spans="1:18" ht="15">
      <c r="A27" s="30"/>
      <c r="B27" s="24" t="s">
        <v>110</v>
      </c>
      <c r="C27" s="24" t="s">
        <v>111</v>
      </c>
      <c r="D27" s="25">
        <v>72</v>
      </c>
      <c r="E27" s="24">
        <v>4</v>
      </c>
      <c r="F27" s="24">
        <v>4</v>
      </c>
      <c r="G27" s="24">
        <v>7</v>
      </c>
      <c r="H27" s="24">
        <v>10</v>
      </c>
      <c r="I27" s="32">
        <v>10</v>
      </c>
      <c r="J27" s="32">
        <v>5</v>
      </c>
      <c r="K27" s="32">
        <v>5</v>
      </c>
      <c r="L27" s="32">
        <v>10</v>
      </c>
      <c r="M27" s="32">
        <v>6</v>
      </c>
      <c r="N27" s="32">
        <v>5</v>
      </c>
      <c r="O27" s="32">
        <v>3</v>
      </c>
      <c r="P27" s="32">
        <v>0</v>
      </c>
      <c r="Q27" s="32">
        <f t="shared" si="0"/>
        <v>69</v>
      </c>
      <c r="R27" s="29">
        <f t="shared" si="1"/>
        <v>70.5</v>
      </c>
    </row>
    <row r="28" spans="1:18" ht="15">
      <c r="A28" s="24"/>
      <c r="B28" s="24"/>
      <c r="C28" s="24"/>
      <c r="D28" s="24"/>
      <c r="E28" s="24"/>
      <c r="F28" s="24"/>
      <c r="G28" s="24"/>
      <c r="H28" s="24"/>
      <c r="I28" s="32"/>
      <c r="J28" s="32"/>
      <c r="K28" s="32"/>
      <c r="L28" s="32"/>
      <c r="M28" s="32"/>
      <c r="N28" s="32"/>
      <c r="O28" s="32"/>
      <c r="P28" s="32"/>
      <c r="Q28" s="32"/>
      <c r="R28" s="4"/>
    </row>
    <row r="29" spans="1:18" ht="15">
      <c r="A29" s="30" t="s">
        <v>112</v>
      </c>
      <c r="B29" s="24" t="s">
        <v>113</v>
      </c>
      <c r="C29" s="24" t="s">
        <v>114</v>
      </c>
      <c r="D29" s="24">
        <v>0</v>
      </c>
      <c r="E29" s="24">
        <v>5</v>
      </c>
      <c r="F29" s="24">
        <v>7</v>
      </c>
      <c r="G29" s="24">
        <v>4</v>
      </c>
      <c r="H29" s="24">
        <v>10</v>
      </c>
      <c r="I29" s="24">
        <v>6</v>
      </c>
      <c r="J29" s="24">
        <v>5</v>
      </c>
      <c r="K29" s="24">
        <v>5</v>
      </c>
      <c r="L29" s="24">
        <v>7</v>
      </c>
      <c r="M29" s="32">
        <v>7</v>
      </c>
      <c r="N29" s="32">
        <v>5</v>
      </c>
      <c r="O29" s="32">
        <v>5</v>
      </c>
      <c r="P29" s="32">
        <v>-10</v>
      </c>
      <c r="Q29" s="32">
        <f t="shared" si="0"/>
        <v>56</v>
      </c>
      <c r="R29" s="29">
        <f t="shared" si="1"/>
        <v>28</v>
      </c>
    </row>
    <row r="30" spans="1:18" ht="15">
      <c r="A30" s="30"/>
      <c r="B30" s="24" t="s">
        <v>115</v>
      </c>
      <c r="C30" s="24" t="s">
        <v>116</v>
      </c>
      <c r="D30" s="25">
        <v>57.142857142857146</v>
      </c>
      <c r="E30" s="24">
        <v>3</v>
      </c>
      <c r="F30" s="24">
        <v>5</v>
      </c>
      <c r="G30" s="24">
        <v>5</v>
      </c>
      <c r="H30" s="24">
        <v>10</v>
      </c>
      <c r="I30" s="32">
        <v>10</v>
      </c>
      <c r="J30" s="32">
        <v>7</v>
      </c>
      <c r="K30" s="32">
        <v>5</v>
      </c>
      <c r="L30" s="32">
        <v>6</v>
      </c>
      <c r="M30" s="32">
        <v>0</v>
      </c>
      <c r="N30" s="32">
        <v>0</v>
      </c>
      <c r="O30" s="32">
        <v>0</v>
      </c>
      <c r="P30" s="32">
        <v>-5</v>
      </c>
      <c r="Q30" s="32">
        <f t="shared" si="0"/>
        <v>46</v>
      </c>
      <c r="R30" s="29">
        <f t="shared" si="1"/>
        <v>51.57142857142857</v>
      </c>
    </row>
    <row r="31" spans="1:18" ht="15">
      <c r="A31" s="30"/>
      <c r="B31" s="24" t="s">
        <v>117</v>
      </c>
      <c r="C31" s="24" t="s">
        <v>118</v>
      </c>
      <c r="D31" s="25">
        <v>75</v>
      </c>
      <c r="E31" s="24">
        <v>0</v>
      </c>
      <c r="F31" s="24">
        <v>4</v>
      </c>
      <c r="G31" s="24">
        <v>7</v>
      </c>
      <c r="H31" s="24">
        <v>10</v>
      </c>
      <c r="I31" s="32">
        <v>10</v>
      </c>
      <c r="J31" s="32">
        <v>5</v>
      </c>
      <c r="K31" s="32">
        <v>5</v>
      </c>
      <c r="L31" s="32">
        <v>8</v>
      </c>
      <c r="M31" s="32">
        <v>6</v>
      </c>
      <c r="N31" s="32">
        <v>5</v>
      </c>
      <c r="O31" s="32">
        <v>5</v>
      </c>
      <c r="P31" s="32">
        <v>0</v>
      </c>
      <c r="Q31" s="32">
        <f t="shared" si="0"/>
        <v>65</v>
      </c>
      <c r="R31" s="29">
        <f t="shared" si="1"/>
        <v>70</v>
      </c>
    </row>
    <row r="32" spans="1:18" ht="15">
      <c r="A32" s="30"/>
      <c r="B32" s="24" t="s">
        <v>119</v>
      </c>
      <c r="C32" s="24" t="s">
        <v>120</v>
      </c>
      <c r="D32" s="25">
        <v>83.33333333333334</v>
      </c>
      <c r="E32" s="24">
        <v>6</v>
      </c>
      <c r="F32" s="24">
        <v>5</v>
      </c>
      <c r="G32" s="24">
        <v>7</v>
      </c>
      <c r="H32" s="24">
        <v>10</v>
      </c>
      <c r="I32" s="32">
        <v>10</v>
      </c>
      <c r="J32" s="32">
        <v>7</v>
      </c>
      <c r="K32" s="32">
        <v>5</v>
      </c>
      <c r="L32" s="32">
        <v>5</v>
      </c>
      <c r="M32" s="32">
        <v>6</v>
      </c>
      <c r="N32" s="32">
        <v>5</v>
      </c>
      <c r="O32" s="32">
        <v>5</v>
      </c>
      <c r="P32" s="32">
        <v>0</v>
      </c>
      <c r="Q32" s="32">
        <f t="shared" si="0"/>
        <v>71</v>
      </c>
      <c r="R32" s="29">
        <f t="shared" si="1"/>
        <v>77.16666666666667</v>
      </c>
    </row>
    <row r="33" spans="1:18" ht="15">
      <c r="A33" s="30"/>
      <c r="B33" s="24" t="s">
        <v>121</v>
      </c>
      <c r="C33" s="24" t="s">
        <v>122</v>
      </c>
      <c r="D33" s="25">
        <v>78.33333333333333</v>
      </c>
      <c r="E33" s="24">
        <v>6</v>
      </c>
      <c r="F33" s="24">
        <v>8</v>
      </c>
      <c r="G33" s="24">
        <v>5</v>
      </c>
      <c r="H33" s="24">
        <v>10</v>
      </c>
      <c r="I33" s="32">
        <v>10</v>
      </c>
      <c r="J33" s="32">
        <v>10</v>
      </c>
      <c r="K33" s="32">
        <v>5</v>
      </c>
      <c r="L33" s="32">
        <v>7</v>
      </c>
      <c r="M33" s="32">
        <v>6</v>
      </c>
      <c r="N33" s="32">
        <v>5</v>
      </c>
      <c r="O33" s="32">
        <v>3</v>
      </c>
      <c r="P33" s="32">
        <v>0</v>
      </c>
      <c r="Q33" s="32">
        <f t="shared" si="0"/>
        <v>75</v>
      </c>
      <c r="R33" s="29">
        <f t="shared" si="1"/>
        <v>76.66666666666666</v>
      </c>
    </row>
    <row r="34" spans="1:18" ht="15">
      <c r="A34" s="30"/>
      <c r="B34" s="24" t="s">
        <v>123</v>
      </c>
      <c r="C34" s="24" t="s">
        <v>124</v>
      </c>
      <c r="D34" s="25">
        <v>100</v>
      </c>
      <c r="E34" s="24">
        <v>8</v>
      </c>
      <c r="F34" s="24">
        <v>7</v>
      </c>
      <c r="G34" s="31">
        <v>10</v>
      </c>
      <c r="H34" s="24">
        <v>10</v>
      </c>
      <c r="I34" s="31">
        <v>8</v>
      </c>
      <c r="J34" s="32">
        <v>8</v>
      </c>
      <c r="K34" s="32">
        <v>5</v>
      </c>
      <c r="L34" s="32">
        <v>6</v>
      </c>
      <c r="M34" s="32">
        <v>6</v>
      </c>
      <c r="N34" s="32">
        <v>5</v>
      </c>
      <c r="O34" s="32">
        <v>5</v>
      </c>
      <c r="P34" s="32">
        <v>0</v>
      </c>
      <c r="Q34" s="32">
        <f t="shared" si="0"/>
        <v>78</v>
      </c>
      <c r="R34" s="29">
        <f t="shared" si="1"/>
        <v>89</v>
      </c>
    </row>
    <row r="35" spans="1:18" ht="15">
      <c r="A35" s="30"/>
      <c r="B35" s="24" t="s">
        <v>125</v>
      </c>
      <c r="C35" s="24" t="s">
        <v>126</v>
      </c>
      <c r="D35" s="25">
        <v>46</v>
      </c>
      <c r="E35" s="24">
        <v>3</v>
      </c>
      <c r="F35" s="24">
        <v>3</v>
      </c>
      <c r="G35" s="24">
        <v>3</v>
      </c>
      <c r="H35" s="24">
        <v>10</v>
      </c>
      <c r="I35" s="32">
        <v>3</v>
      </c>
      <c r="J35" s="32">
        <v>7</v>
      </c>
      <c r="K35" s="32">
        <v>5</v>
      </c>
      <c r="L35" s="32">
        <v>5</v>
      </c>
      <c r="M35" s="32">
        <v>6</v>
      </c>
      <c r="N35" s="32">
        <v>5</v>
      </c>
      <c r="O35" s="32">
        <v>0</v>
      </c>
      <c r="P35" s="32">
        <v>-5</v>
      </c>
      <c r="Q35" s="32">
        <f t="shared" si="0"/>
        <v>45</v>
      </c>
      <c r="R35" s="29">
        <f t="shared" si="1"/>
        <v>45.5</v>
      </c>
    </row>
    <row r="36" spans="1:18" ht="15">
      <c r="A36" s="30"/>
      <c r="B36" s="24" t="s">
        <v>127</v>
      </c>
      <c r="C36" s="24" t="s">
        <v>128</v>
      </c>
      <c r="D36" s="25">
        <v>70</v>
      </c>
      <c r="E36" s="24">
        <v>5</v>
      </c>
      <c r="F36" s="24">
        <v>5</v>
      </c>
      <c r="G36" s="24">
        <v>5</v>
      </c>
      <c r="H36" s="24">
        <v>10</v>
      </c>
      <c r="I36" s="32">
        <v>10</v>
      </c>
      <c r="J36" s="32">
        <v>8</v>
      </c>
      <c r="K36" s="32">
        <v>5</v>
      </c>
      <c r="L36" s="32">
        <v>6</v>
      </c>
      <c r="M36" s="32">
        <v>6</v>
      </c>
      <c r="N36" s="32">
        <v>5</v>
      </c>
      <c r="O36" s="32">
        <v>3</v>
      </c>
      <c r="P36" s="32">
        <v>0</v>
      </c>
      <c r="Q36" s="32">
        <f t="shared" si="0"/>
        <v>68</v>
      </c>
      <c r="R36" s="29">
        <f t="shared" si="1"/>
        <v>69</v>
      </c>
    </row>
  </sheetData>
  <sheetProtection/>
  <printOptions/>
  <pageMargins left="0.31496062992125984" right="0.35433070866141736" top="0.31496062992125984" bottom="0.3937007874015748" header="0.2362204724409449" footer="0.31496062992125984"/>
  <pageSetup fitToHeight="1" fitToWidth="1" horizontalDpi="600" verticalDpi="600" orientation="landscape" paperSize="9" scale="81" r:id="rId3"/>
  <ignoredErrors>
    <ignoredError sqref="Q2:Q36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30" sqref="F30"/>
    </sheetView>
  </sheetViews>
  <sheetFormatPr defaultColWidth="9.140625" defaultRowHeight="15"/>
  <cols>
    <col min="3" max="3" width="23.140625" style="0" customWidth="1"/>
  </cols>
  <sheetData>
    <row r="1" spans="4:13" ht="30">
      <c r="D1" s="37" t="s">
        <v>62</v>
      </c>
      <c r="E1" s="37" t="s">
        <v>64</v>
      </c>
      <c r="F1" s="38" t="s">
        <v>66</v>
      </c>
      <c r="G1" s="37" t="s">
        <v>68</v>
      </c>
      <c r="H1" s="37" t="s">
        <v>70</v>
      </c>
      <c r="I1" s="37" t="s">
        <v>72</v>
      </c>
      <c r="J1" s="38" t="s">
        <v>74</v>
      </c>
      <c r="K1" s="38" t="s">
        <v>76</v>
      </c>
      <c r="L1" s="39" t="s">
        <v>16</v>
      </c>
      <c r="M1" s="40" t="s">
        <v>50</v>
      </c>
    </row>
    <row r="2" spans="1:13" ht="15.75">
      <c r="A2" s="41" t="s">
        <v>61</v>
      </c>
      <c r="B2" s="24" t="s">
        <v>62</v>
      </c>
      <c r="C2" s="24" t="s">
        <v>63</v>
      </c>
      <c r="D2" s="42"/>
      <c r="E2" s="3">
        <v>5</v>
      </c>
      <c r="F2" s="43"/>
      <c r="G2" s="43">
        <v>7</v>
      </c>
      <c r="H2" s="43">
        <v>10</v>
      </c>
      <c r="I2" s="43">
        <v>10</v>
      </c>
      <c r="J2" s="43"/>
      <c r="K2" s="43"/>
      <c r="L2" s="44">
        <f>AVERAGE(E2,G2,H2,I2)</f>
        <v>8</v>
      </c>
      <c r="M2" s="45">
        <f>L2*10</f>
        <v>80</v>
      </c>
    </row>
    <row r="3" spans="1:13" ht="15.75">
      <c r="A3" s="46"/>
      <c r="B3" s="24" t="s">
        <v>64</v>
      </c>
      <c r="C3" s="24" t="s">
        <v>65</v>
      </c>
      <c r="D3" s="43">
        <v>6</v>
      </c>
      <c r="E3" s="42"/>
      <c r="F3" s="43"/>
      <c r="G3" s="43">
        <v>4</v>
      </c>
      <c r="H3" s="43">
        <v>5</v>
      </c>
      <c r="I3" s="43">
        <v>8</v>
      </c>
      <c r="J3" s="43"/>
      <c r="K3" s="43"/>
      <c r="L3" s="44">
        <f>AVERAGE(D3,G3:I3)</f>
        <v>5.75</v>
      </c>
      <c r="M3" s="45">
        <f aca="true" t="shared" si="0" ref="M3:M36">L3*10</f>
        <v>57.5</v>
      </c>
    </row>
    <row r="4" spans="1:13" ht="15.75">
      <c r="A4" s="46"/>
      <c r="B4" s="24" t="s">
        <v>66</v>
      </c>
      <c r="C4" s="24" t="s">
        <v>67</v>
      </c>
      <c r="D4" s="43">
        <v>4</v>
      </c>
      <c r="E4" s="3">
        <v>10</v>
      </c>
      <c r="F4" s="42"/>
      <c r="G4" s="43">
        <v>3</v>
      </c>
      <c r="H4" s="43">
        <v>3</v>
      </c>
      <c r="I4" s="43">
        <v>3</v>
      </c>
      <c r="J4" s="43"/>
      <c r="K4" s="43"/>
      <c r="L4" s="44">
        <f>AVERAGE(D4:E4,G4:I4)</f>
        <v>4.6</v>
      </c>
      <c r="M4" s="45">
        <f t="shared" si="0"/>
        <v>46</v>
      </c>
    </row>
    <row r="5" spans="1:13" ht="15.75">
      <c r="A5" s="46"/>
      <c r="B5" s="24" t="s">
        <v>68</v>
      </c>
      <c r="C5" s="24" t="s">
        <v>69</v>
      </c>
      <c r="D5" s="43">
        <v>7</v>
      </c>
      <c r="E5" s="3">
        <v>6</v>
      </c>
      <c r="F5" s="43"/>
      <c r="G5" s="42"/>
      <c r="H5" s="43">
        <v>6</v>
      </c>
      <c r="I5" s="43">
        <v>9</v>
      </c>
      <c r="J5" s="43"/>
      <c r="K5" s="43"/>
      <c r="L5" s="44">
        <f>AVERAGE(D5:E5,H5:I5)</f>
        <v>7</v>
      </c>
      <c r="M5" s="45">
        <f t="shared" si="0"/>
        <v>70</v>
      </c>
    </row>
    <row r="6" spans="1:13" ht="15.75">
      <c r="A6" s="46"/>
      <c r="B6" s="24" t="s">
        <v>70</v>
      </c>
      <c r="C6" s="24" t="s">
        <v>71</v>
      </c>
      <c r="D6" s="43">
        <v>10</v>
      </c>
      <c r="E6" s="3">
        <v>7</v>
      </c>
      <c r="F6" s="43"/>
      <c r="G6" s="43">
        <v>9</v>
      </c>
      <c r="H6" s="42"/>
      <c r="I6" s="43">
        <v>6</v>
      </c>
      <c r="J6" s="43"/>
      <c r="K6" s="43"/>
      <c r="L6" s="44">
        <f>AVERAGE(D6:E6,G6,I6)</f>
        <v>8</v>
      </c>
      <c r="M6" s="45">
        <f t="shared" si="0"/>
        <v>80</v>
      </c>
    </row>
    <row r="7" spans="1:13" ht="15.75">
      <c r="A7" s="46"/>
      <c r="B7" s="24" t="s">
        <v>72</v>
      </c>
      <c r="C7" s="24" t="s">
        <v>73</v>
      </c>
      <c r="D7" s="43">
        <v>9</v>
      </c>
      <c r="E7" s="3">
        <v>8</v>
      </c>
      <c r="F7" s="43"/>
      <c r="G7" s="43">
        <v>8</v>
      </c>
      <c r="H7" s="43">
        <v>8</v>
      </c>
      <c r="I7" s="42"/>
      <c r="J7" s="43"/>
      <c r="K7" s="43"/>
      <c r="L7" s="44">
        <f>AVERAGE(D7:E7,G7:H7)</f>
        <v>8.25</v>
      </c>
      <c r="M7" s="45">
        <f t="shared" si="0"/>
        <v>82.5</v>
      </c>
    </row>
    <row r="8" spans="1:13" ht="15.75">
      <c r="A8" s="46"/>
      <c r="B8" s="24" t="s">
        <v>74</v>
      </c>
      <c r="C8" s="24" t="s">
        <v>75</v>
      </c>
      <c r="D8" s="43">
        <v>8</v>
      </c>
      <c r="E8" s="3">
        <v>9</v>
      </c>
      <c r="F8" s="43"/>
      <c r="G8" s="43">
        <v>5</v>
      </c>
      <c r="H8" s="43">
        <v>4</v>
      </c>
      <c r="I8" s="43">
        <v>4</v>
      </c>
      <c r="J8" s="42"/>
      <c r="K8" s="43"/>
      <c r="L8" s="44">
        <f>AVERAGE(D8:E8,G8:I8)</f>
        <v>6</v>
      </c>
      <c r="M8" s="45">
        <f t="shared" si="0"/>
        <v>60</v>
      </c>
    </row>
    <row r="9" spans="1:13" ht="15.75">
      <c r="A9" s="46"/>
      <c r="B9" s="24" t="s">
        <v>76</v>
      </c>
      <c r="C9" s="24" t="s">
        <v>77</v>
      </c>
      <c r="D9" s="43">
        <v>5</v>
      </c>
      <c r="E9" s="3">
        <v>4</v>
      </c>
      <c r="F9" s="43"/>
      <c r="G9" s="43">
        <v>6</v>
      </c>
      <c r="H9" s="43">
        <v>7</v>
      </c>
      <c r="I9" s="43">
        <v>5</v>
      </c>
      <c r="J9" s="43"/>
      <c r="K9" s="42"/>
      <c r="L9" s="44">
        <f>AVERAGE(D9:E9,G9:I9)</f>
        <v>5.4</v>
      </c>
      <c r="M9" s="45">
        <f t="shared" si="0"/>
        <v>54</v>
      </c>
    </row>
    <row r="10" spans="1:13" ht="15.75">
      <c r="A10" s="3"/>
      <c r="B10" s="3"/>
      <c r="C10" s="3"/>
      <c r="D10" s="47" t="s">
        <v>79</v>
      </c>
      <c r="E10" s="47" t="s">
        <v>81</v>
      </c>
      <c r="F10" s="47" t="s">
        <v>83</v>
      </c>
      <c r="G10" s="47" t="s">
        <v>85</v>
      </c>
      <c r="H10" s="47" t="s">
        <v>87</v>
      </c>
      <c r="I10" s="47" t="s">
        <v>89</v>
      </c>
      <c r="J10" s="47" t="s">
        <v>91</v>
      </c>
      <c r="K10" s="43" t="s">
        <v>93</v>
      </c>
      <c r="L10" s="48"/>
      <c r="M10" s="4"/>
    </row>
    <row r="11" spans="1:13" ht="15.75">
      <c r="A11" s="30" t="s">
        <v>78</v>
      </c>
      <c r="B11" s="3" t="s">
        <v>79</v>
      </c>
      <c r="C11" s="24" t="s">
        <v>80</v>
      </c>
      <c r="D11" s="42"/>
      <c r="E11" s="43">
        <v>5</v>
      </c>
      <c r="F11" s="43">
        <v>8</v>
      </c>
      <c r="G11" s="43">
        <v>5</v>
      </c>
      <c r="H11" s="43">
        <v>9</v>
      </c>
      <c r="I11" s="43">
        <v>8</v>
      </c>
      <c r="J11" s="43">
        <v>3</v>
      </c>
      <c r="K11" s="43"/>
      <c r="L11" s="44">
        <f>AVERAGE(E11:J11)</f>
        <v>6.333333333333333</v>
      </c>
      <c r="M11" s="45">
        <f t="shared" si="0"/>
        <v>63.33333333333333</v>
      </c>
    </row>
    <row r="12" spans="1:13" ht="15.75">
      <c r="A12" s="46"/>
      <c r="B12" s="3" t="s">
        <v>81</v>
      </c>
      <c r="C12" s="24" t="s">
        <v>82</v>
      </c>
      <c r="D12" s="43">
        <v>5</v>
      </c>
      <c r="E12" s="42"/>
      <c r="F12" s="43">
        <v>10</v>
      </c>
      <c r="G12" s="43">
        <v>6</v>
      </c>
      <c r="H12" s="43">
        <v>7</v>
      </c>
      <c r="I12" s="43">
        <v>6</v>
      </c>
      <c r="J12" s="43">
        <v>7</v>
      </c>
      <c r="K12" s="43"/>
      <c r="L12" s="44">
        <f>AVERAGE(D12,F12:J12)</f>
        <v>6.833333333333333</v>
      </c>
      <c r="M12" s="45">
        <f t="shared" si="0"/>
        <v>68.33333333333333</v>
      </c>
    </row>
    <row r="13" spans="1:13" ht="15.75">
      <c r="A13" s="46"/>
      <c r="B13" s="3" t="s">
        <v>83</v>
      </c>
      <c r="C13" s="24" t="s">
        <v>84</v>
      </c>
      <c r="D13" s="43">
        <v>7</v>
      </c>
      <c r="E13" s="43">
        <v>7</v>
      </c>
      <c r="F13" s="42"/>
      <c r="G13" s="43">
        <v>10</v>
      </c>
      <c r="H13" s="43">
        <v>10</v>
      </c>
      <c r="I13" s="43">
        <v>9</v>
      </c>
      <c r="J13" s="43">
        <v>4</v>
      </c>
      <c r="K13" s="43"/>
      <c r="L13" s="44">
        <f>AVERAGE(D13:E13,G13:J13)</f>
        <v>7.833333333333333</v>
      </c>
      <c r="M13" s="45">
        <f t="shared" si="0"/>
        <v>78.33333333333333</v>
      </c>
    </row>
    <row r="14" spans="1:13" ht="15.75">
      <c r="A14" s="46"/>
      <c r="B14" s="3" t="s">
        <v>85</v>
      </c>
      <c r="C14" s="24" t="s">
        <v>86</v>
      </c>
      <c r="D14" s="43">
        <v>4</v>
      </c>
      <c r="E14" s="43">
        <v>6</v>
      </c>
      <c r="F14" s="43">
        <v>9</v>
      </c>
      <c r="G14" s="42"/>
      <c r="H14" s="43">
        <v>5</v>
      </c>
      <c r="I14" s="43">
        <v>5</v>
      </c>
      <c r="J14" s="43">
        <v>8</v>
      </c>
      <c r="K14" s="43"/>
      <c r="L14" s="44">
        <f>AVERAGE(D14:F14,H14:J14)</f>
        <v>6.166666666666667</v>
      </c>
      <c r="M14" s="45">
        <f t="shared" si="0"/>
        <v>61.66666666666667</v>
      </c>
    </row>
    <row r="15" spans="1:13" ht="15.75">
      <c r="A15" s="46"/>
      <c r="B15" s="3" t="s">
        <v>87</v>
      </c>
      <c r="C15" s="24" t="s">
        <v>88</v>
      </c>
      <c r="D15" s="43">
        <v>8</v>
      </c>
      <c r="E15" s="43">
        <v>9</v>
      </c>
      <c r="F15" s="43">
        <v>6</v>
      </c>
      <c r="G15" s="43">
        <v>8</v>
      </c>
      <c r="H15" s="42"/>
      <c r="I15" s="43">
        <v>10</v>
      </c>
      <c r="J15" s="43">
        <v>5</v>
      </c>
      <c r="K15" s="43"/>
      <c r="L15" s="44">
        <f>AVERAGE(D15:G15,I15:J15)</f>
        <v>7.666666666666667</v>
      </c>
      <c r="M15" s="45">
        <f t="shared" si="0"/>
        <v>76.66666666666667</v>
      </c>
    </row>
    <row r="16" spans="1:13" ht="15.75">
      <c r="A16" s="46"/>
      <c r="B16" s="3" t="s">
        <v>89</v>
      </c>
      <c r="C16" s="24" t="s">
        <v>90</v>
      </c>
      <c r="D16" s="43">
        <v>6</v>
      </c>
      <c r="E16" s="43">
        <v>8</v>
      </c>
      <c r="F16" s="43">
        <v>5</v>
      </c>
      <c r="G16" s="43">
        <v>4</v>
      </c>
      <c r="H16" s="43">
        <v>8</v>
      </c>
      <c r="I16" s="42"/>
      <c r="J16" s="43">
        <v>6</v>
      </c>
      <c r="K16" s="43"/>
      <c r="L16" s="44">
        <f>AVERAGE(D16:H16,J16)</f>
        <v>6.166666666666667</v>
      </c>
      <c r="M16" s="45">
        <f t="shared" si="0"/>
        <v>61.66666666666667</v>
      </c>
    </row>
    <row r="17" spans="1:13" ht="15.75">
      <c r="A17" s="46"/>
      <c r="B17" s="3" t="s">
        <v>91</v>
      </c>
      <c r="C17" s="24" t="s">
        <v>92</v>
      </c>
      <c r="D17" s="43">
        <v>9</v>
      </c>
      <c r="E17" s="43">
        <v>10</v>
      </c>
      <c r="F17" s="43">
        <v>7</v>
      </c>
      <c r="G17" s="43">
        <v>7</v>
      </c>
      <c r="H17" s="43">
        <v>6</v>
      </c>
      <c r="I17" s="43">
        <v>7</v>
      </c>
      <c r="J17" s="42"/>
      <c r="K17" s="43"/>
      <c r="L17" s="44">
        <f>AVERAGE(D17:I17)</f>
        <v>7.666666666666667</v>
      </c>
      <c r="M17" s="45">
        <f t="shared" si="0"/>
        <v>76.66666666666667</v>
      </c>
    </row>
    <row r="18" spans="1:13" ht="15.75">
      <c r="A18" s="46"/>
      <c r="B18" s="3" t="s">
        <v>93</v>
      </c>
      <c r="C18" s="24" t="s">
        <v>94</v>
      </c>
      <c r="D18" s="43">
        <v>3</v>
      </c>
      <c r="E18" s="43">
        <v>4</v>
      </c>
      <c r="F18" s="43">
        <v>4</v>
      </c>
      <c r="G18" s="43">
        <v>3</v>
      </c>
      <c r="H18" s="43">
        <v>4</v>
      </c>
      <c r="I18" s="43">
        <v>4</v>
      </c>
      <c r="J18" s="43">
        <v>9</v>
      </c>
      <c r="K18" s="42"/>
      <c r="L18" s="44">
        <f>AVERAGE(D18:J18)</f>
        <v>4.428571428571429</v>
      </c>
      <c r="M18" s="45">
        <f t="shared" si="0"/>
        <v>44.28571428571429</v>
      </c>
    </row>
    <row r="19" spans="1:13" ht="15.75">
      <c r="A19" s="3"/>
      <c r="B19" s="3"/>
      <c r="C19" s="3"/>
      <c r="D19" s="37" t="s">
        <v>96</v>
      </c>
      <c r="E19" s="37" t="s">
        <v>98</v>
      </c>
      <c r="F19" s="37" t="s">
        <v>100</v>
      </c>
      <c r="G19" s="37" t="s">
        <v>102</v>
      </c>
      <c r="H19" s="49" t="s">
        <v>104</v>
      </c>
      <c r="I19" s="37" t="s">
        <v>106</v>
      </c>
      <c r="J19" s="37" t="s">
        <v>108</v>
      </c>
      <c r="K19" s="37" t="s">
        <v>110</v>
      </c>
      <c r="L19" s="48"/>
      <c r="M19" s="4"/>
    </row>
    <row r="20" spans="1:13" ht="15.75">
      <c r="A20" s="30" t="s">
        <v>95</v>
      </c>
      <c r="B20" s="3" t="s">
        <v>96</v>
      </c>
      <c r="C20" s="24" t="s">
        <v>97</v>
      </c>
      <c r="D20" s="42"/>
      <c r="E20" s="43">
        <v>7</v>
      </c>
      <c r="F20" s="3">
        <v>8</v>
      </c>
      <c r="G20" s="43">
        <v>6</v>
      </c>
      <c r="H20" s="43"/>
      <c r="I20" s="43">
        <v>6</v>
      </c>
      <c r="J20" s="43">
        <v>3</v>
      </c>
      <c r="K20" s="43">
        <v>5</v>
      </c>
      <c r="L20" s="44">
        <f>AVERAGE(E20:G20,I20:K20)</f>
        <v>5.833333333333333</v>
      </c>
      <c r="M20" s="45">
        <f t="shared" si="0"/>
        <v>58.33333333333333</v>
      </c>
    </row>
    <row r="21" spans="1:13" ht="15.75">
      <c r="A21" s="46"/>
      <c r="B21" s="3" t="s">
        <v>98</v>
      </c>
      <c r="C21" s="24" t="s">
        <v>99</v>
      </c>
      <c r="D21" s="43">
        <v>5</v>
      </c>
      <c r="E21" s="42"/>
      <c r="F21" s="3">
        <v>9</v>
      </c>
      <c r="G21" s="43">
        <v>3</v>
      </c>
      <c r="H21" s="43"/>
      <c r="I21" s="43">
        <v>4</v>
      </c>
      <c r="J21" s="43">
        <v>8</v>
      </c>
      <c r="K21" s="43">
        <v>10</v>
      </c>
      <c r="L21" s="44">
        <f>AVERAGE(D21,F21:G21,I21:K21)</f>
        <v>6.5</v>
      </c>
      <c r="M21" s="45">
        <f t="shared" si="0"/>
        <v>65</v>
      </c>
    </row>
    <row r="22" spans="1:13" ht="15.75">
      <c r="A22" s="46"/>
      <c r="B22" s="3" t="s">
        <v>100</v>
      </c>
      <c r="C22" s="24" t="s">
        <v>129</v>
      </c>
      <c r="D22" s="43">
        <v>10</v>
      </c>
      <c r="E22" s="47"/>
      <c r="F22" s="42"/>
      <c r="G22" s="43">
        <v>4</v>
      </c>
      <c r="H22" s="43"/>
      <c r="I22" s="43">
        <v>3</v>
      </c>
      <c r="J22" s="43">
        <v>7</v>
      </c>
      <c r="K22" s="47"/>
      <c r="L22" s="44">
        <f>AVERAGE(D22,G22,I22:J22)</f>
        <v>6</v>
      </c>
      <c r="M22" s="45">
        <f t="shared" si="0"/>
        <v>60</v>
      </c>
    </row>
    <row r="23" spans="1:13" ht="15.75">
      <c r="A23" s="46"/>
      <c r="B23" s="3" t="s">
        <v>102</v>
      </c>
      <c r="C23" s="24" t="s">
        <v>103</v>
      </c>
      <c r="D23" s="43">
        <v>4</v>
      </c>
      <c r="E23" s="43">
        <v>9</v>
      </c>
      <c r="F23" s="3">
        <v>7</v>
      </c>
      <c r="G23" s="42"/>
      <c r="H23" s="43"/>
      <c r="I23" s="43">
        <v>5</v>
      </c>
      <c r="J23" s="43">
        <v>5</v>
      </c>
      <c r="K23" s="43">
        <v>7</v>
      </c>
      <c r="L23" s="44">
        <f>AVERAGE(D23:F23,I23:K23)</f>
        <v>6.166666666666667</v>
      </c>
      <c r="M23" s="45">
        <f t="shared" si="0"/>
        <v>61.66666666666667</v>
      </c>
    </row>
    <row r="24" spans="1:13" ht="15.75">
      <c r="A24" s="46"/>
      <c r="B24" s="3" t="s">
        <v>104</v>
      </c>
      <c r="C24" s="24" t="s">
        <v>105</v>
      </c>
      <c r="D24" s="43">
        <v>8</v>
      </c>
      <c r="E24" s="47"/>
      <c r="F24" s="3">
        <v>6</v>
      </c>
      <c r="G24" s="43">
        <v>5</v>
      </c>
      <c r="H24" s="42"/>
      <c r="I24" s="43">
        <v>9</v>
      </c>
      <c r="J24" s="43">
        <v>4</v>
      </c>
      <c r="K24" s="43">
        <v>4</v>
      </c>
      <c r="L24" s="44">
        <f>AVERAGE(D24,F24:G24,I24:K24)</f>
        <v>6</v>
      </c>
      <c r="M24" s="45">
        <f t="shared" si="0"/>
        <v>60</v>
      </c>
    </row>
    <row r="25" spans="1:13" ht="15.75">
      <c r="A25" s="46"/>
      <c r="B25" s="3" t="s">
        <v>106</v>
      </c>
      <c r="C25" s="24" t="s">
        <v>107</v>
      </c>
      <c r="D25" s="43">
        <v>7</v>
      </c>
      <c r="E25" s="43">
        <v>6</v>
      </c>
      <c r="F25" s="3">
        <v>5</v>
      </c>
      <c r="G25" s="43">
        <v>10</v>
      </c>
      <c r="H25" s="43"/>
      <c r="I25" s="42"/>
      <c r="J25" s="43">
        <v>10</v>
      </c>
      <c r="K25" s="43">
        <v>6</v>
      </c>
      <c r="L25" s="44">
        <f>AVERAGE(D25:G25,J25:K25)</f>
        <v>7.333333333333333</v>
      </c>
      <c r="M25" s="45">
        <f t="shared" si="0"/>
        <v>73.33333333333333</v>
      </c>
    </row>
    <row r="26" spans="1:13" ht="15.75">
      <c r="A26" s="46"/>
      <c r="B26" s="3" t="s">
        <v>108</v>
      </c>
      <c r="C26" s="24" t="s">
        <v>109</v>
      </c>
      <c r="D26" s="43">
        <v>9</v>
      </c>
      <c r="E26" s="43">
        <v>8</v>
      </c>
      <c r="F26" s="3">
        <v>10</v>
      </c>
      <c r="G26" s="43">
        <v>7</v>
      </c>
      <c r="H26" s="43"/>
      <c r="I26" s="43">
        <v>7</v>
      </c>
      <c r="J26" s="42"/>
      <c r="K26" s="43">
        <v>8</v>
      </c>
      <c r="L26" s="44">
        <f>AVERAGE(D26:G26,I26,K26)</f>
        <v>8.166666666666666</v>
      </c>
      <c r="M26" s="45">
        <f t="shared" si="0"/>
        <v>81.66666666666666</v>
      </c>
    </row>
    <row r="27" spans="1:13" ht="15.75">
      <c r="A27" s="46"/>
      <c r="B27" s="3" t="s">
        <v>110</v>
      </c>
      <c r="C27" s="24" t="s">
        <v>111</v>
      </c>
      <c r="D27" s="43">
        <v>6</v>
      </c>
      <c r="E27" s="43">
        <v>5</v>
      </c>
      <c r="F27" s="3"/>
      <c r="G27" s="43">
        <v>8</v>
      </c>
      <c r="H27" s="43"/>
      <c r="I27" s="43">
        <v>8</v>
      </c>
      <c r="J27" s="43">
        <v>9</v>
      </c>
      <c r="K27" s="42"/>
      <c r="L27" s="44">
        <f>AVERAGE(D27:E27,G27,I27:J27)</f>
        <v>7.2</v>
      </c>
      <c r="M27" s="45">
        <f t="shared" si="0"/>
        <v>72</v>
      </c>
    </row>
    <row r="28" spans="1:13" ht="15.75">
      <c r="A28" s="3"/>
      <c r="B28" s="3"/>
      <c r="C28" s="3"/>
      <c r="D28" s="47" t="s">
        <v>113</v>
      </c>
      <c r="E28" s="43" t="s">
        <v>115</v>
      </c>
      <c r="F28" s="47" t="s">
        <v>117</v>
      </c>
      <c r="G28" s="47" t="s">
        <v>119</v>
      </c>
      <c r="H28" s="47" t="s">
        <v>121</v>
      </c>
      <c r="I28" s="47" t="s">
        <v>123</v>
      </c>
      <c r="J28" s="47" t="s">
        <v>125</v>
      </c>
      <c r="K28" s="47" t="s">
        <v>127</v>
      </c>
      <c r="L28" s="50"/>
      <c r="M28" s="4"/>
    </row>
    <row r="29" spans="1:13" ht="28.5" customHeight="1">
      <c r="A29" s="51" t="s">
        <v>112</v>
      </c>
      <c r="B29" s="52" t="s">
        <v>113</v>
      </c>
      <c r="C29" s="53" t="s">
        <v>114</v>
      </c>
      <c r="D29" s="42"/>
      <c r="E29" s="43"/>
      <c r="F29" s="78" t="s">
        <v>215</v>
      </c>
      <c r="G29" s="79"/>
      <c r="H29" s="79"/>
      <c r="I29" s="79"/>
      <c r="J29" s="79"/>
      <c r="K29" s="80"/>
      <c r="L29" s="44"/>
      <c r="M29" s="45"/>
    </row>
    <row r="30" spans="1:13" ht="15.75">
      <c r="A30" s="46"/>
      <c r="B30" s="3" t="s">
        <v>115</v>
      </c>
      <c r="C30" s="24" t="s">
        <v>116</v>
      </c>
      <c r="D30" s="43">
        <v>5</v>
      </c>
      <c r="E30" s="42"/>
      <c r="F30" s="43">
        <v>6</v>
      </c>
      <c r="G30" s="43">
        <v>5</v>
      </c>
      <c r="H30" s="43">
        <v>7</v>
      </c>
      <c r="I30" s="43">
        <v>6</v>
      </c>
      <c r="J30" s="43">
        <v>6</v>
      </c>
      <c r="K30" s="43">
        <v>5</v>
      </c>
      <c r="L30" s="44">
        <f>AVERAGE(D30,F30:K30)</f>
        <v>5.714285714285714</v>
      </c>
      <c r="M30" s="45">
        <f t="shared" si="0"/>
        <v>57.142857142857146</v>
      </c>
    </row>
    <row r="31" spans="1:13" ht="15.75">
      <c r="A31" s="46"/>
      <c r="B31" s="3" t="s">
        <v>117</v>
      </c>
      <c r="C31" s="24" t="s">
        <v>118</v>
      </c>
      <c r="D31" s="43">
        <v>8</v>
      </c>
      <c r="E31" s="43"/>
      <c r="F31" s="42"/>
      <c r="G31" s="43">
        <v>7</v>
      </c>
      <c r="H31" s="43">
        <v>8</v>
      </c>
      <c r="I31" s="43">
        <v>8</v>
      </c>
      <c r="J31" s="43">
        <v>8</v>
      </c>
      <c r="K31" s="43">
        <v>6</v>
      </c>
      <c r="L31" s="44">
        <f>AVERAGE(D31,G31:K31)</f>
        <v>7.5</v>
      </c>
      <c r="M31" s="45">
        <f t="shared" si="0"/>
        <v>75</v>
      </c>
    </row>
    <row r="32" spans="1:13" ht="15.75">
      <c r="A32" s="46"/>
      <c r="B32" s="3" t="s">
        <v>119</v>
      </c>
      <c r="C32" s="24" t="s">
        <v>120</v>
      </c>
      <c r="D32" s="43">
        <v>7</v>
      </c>
      <c r="E32" s="43"/>
      <c r="F32" s="43">
        <v>9</v>
      </c>
      <c r="G32" s="42"/>
      <c r="H32" s="43">
        <v>9</v>
      </c>
      <c r="I32" s="43">
        <v>9</v>
      </c>
      <c r="J32" s="43">
        <v>9</v>
      </c>
      <c r="K32" s="43">
        <v>7</v>
      </c>
      <c r="L32" s="44">
        <f>AVERAGE(D32,F32,H32:K32)</f>
        <v>8.333333333333334</v>
      </c>
      <c r="M32" s="45">
        <f t="shared" si="0"/>
        <v>83.33333333333334</v>
      </c>
    </row>
    <row r="33" spans="1:13" ht="15.75">
      <c r="A33" s="46"/>
      <c r="B33" s="3" t="s">
        <v>121</v>
      </c>
      <c r="C33" s="24" t="s">
        <v>122</v>
      </c>
      <c r="D33" s="43">
        <v>9</v>
      </c>
      <c r="E33" s="43"/>
      <c r="F33" s="43">
        <v>8</v>
      </c>
      <c r="G33" s="43">
        <v>8</v>
      </c>
      <c r="H33" s="42"/>
      <c r="I33" s="43">
        <v>7</v>
      </c>
      <c r="J33" s="43">
        <v>7</v>
      </c>
      <c r="K33" s="43">
        <v>8</v>
      </c>
      <c r="L33" s="44">
        <f>AVERAGE(D33,F33:G33,I33:K33)</f>
        <v>7.833333333333333</v>
      </c>
      <c r="M33" s="45">
        <f t="shared" si="0"/>
        <v>78.33333333333333</v>
      </c>
    </row>
    <row r="34" spans="1:13" ht="15.75">
      <c r="A34" s="46"/>
      <c r="B34" s="3" t="s">
        <v>123</v>
      </c>
      <c r="C34" s="24" t="s">
        <v>124</v>
      </c>
      <c r="D34" s="43">
        <v>10</v>
      </c>
      <c r="E34" s="43"/>
      <c r="F34" s="43">
        <v>10</v>
      </c>
      <c r="G34" s="43">
        <v>10</v>
      </c>
      <c r="H34" s="43">
        <v>10</v>
      </c>
      <c r="I34" s="42"/>
      <c r="J34" s="43">
        <v>10</v>
      </c>
      <c r="K34" s="43">
        <v>10</v>
      </c>
      <c r="L34" s="44">
        <f>AVERAGE(D34,F34:H34,J34:K34)</f>
        <v>10</v>
      </c>
      <c r="M34" s="45">
        <f t="shared" si="0"/>
        <v>100</v>
      </c>
    </row>
    <row r="35" spans="1:13" ht="15.75">
      <c r="A35" s="46"/>
      <c r="B35" s="3" t="s">
        <v>125</v>
      </c>
      <c r="C35" s="24" t="s">
        <v>126</v>
      </c>
      <c r="D35" s="43">
        <v>4</v>
      </c>
      <c r="E35" s="43"/>
      <c r="F35" s="43">
        <v>5</v>
      </c>
      <c r="G35" s="43">
        <v>4</v>
      </c>
      <c r="H35" s="43">
        <v>5</v>
      </c>
      <c r="I35" s="43">
        <v>5</v>
      </c>
      <c r="J35" s="42"/>
      <c r="K35" s="47"/>
      <c r="L35" s="44">
        <f>AVERAGE(D35,F35:I35)</f>
        <v>4.6</v>
      </c>
      <c r="M35" s="45">
        <f t="shared" si="0"/>
        <v>46</v>
      </c>
    </row>
    <row r="36" spans="1:13" ht="15.75">
      <c r="A36" s="46"/>
      <c r="B36" s="3" t="s">
        <v>127</v>
      </c>
      <c r="C36" s="24" t="s">
        <v>128</v>
      </c>
      <c r="D36" s="43">
        <v>6</v>
      </c>
      <c r="E36" s="43"/>
      <c r="F36" s="43">
        <v>7</v>
      </c>
      <c r="G36" s="43">
        <v>6</v>
      </c>
      <c r="H36" s="43">
        <v>6</v>
      </c>
      <c r="I36" s="43">
        <v>10</v>
      </c>
      <c r="J36" s="47"/>
      <c r="K36" s="42"/>
      <c r="L36" s="44">
        <f>AVERAGE(D36,F36:I36)</f>
        <v>7</v>
      </c>
      <c r="M36" s="45">
        <f t="shared" si="0"/>
        <v>70</v>
      </c>
    </row>
  </sheetData>
  <sheetProtection/>
  <mergeCells count="1">
    <mergeCell ref="F29:K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57421875" style="0" bestFit="1" customWidth="1"/>
    <col min="2" max="2" width="7.57421875" style="0" bestFit="1" customWidth="1"/>
    <col min="3" max="3" width="29.28125" style="0" bestFit="1" customWidth="1"/>
    <col min="4" max="4" width="11.7109375" style="0" bestFit="1" customWidth="1"/>
    <col min="5" max="6" width="17.00390625" style="0" bestFit="1" customWidth="1"/>
    <col min="7" max="7" width="14.28125" style="0" bestFit="1" customWidth="1"/>
    <col min="8" max="8" width="11.7109375" style="0" bestFit="1" customWidth="1"/>
    <col min="9" max="9" width="14.28125" style="0" bestFit="1" customWidth="1"/>
    <col min="10" max="11" width="6.28125" style="0" bestFit="1" customWidth="1"/>
  </cols>
  <sheetData>
    <row r="1" spans="1:11" ht="137.25" customHeight="1">
      <c r="A1" s="33" t="s">
        <v>59</v>
      </c>
      <c r="B1" s="27" t="s">
        <v>0</v>
      </c>
      <c r="C1" s="27" t="s">
        <v>1</v>
      </c>
      <c r="D1" s="27" t="s">
        <v>51</v>
      </c>
      <c r="E1" s="27" t="s">
        <v>52</v>
      </c>
      <c r="F1" s="27" t="s">
        <v>53</v>
      </c>
      <c r="G1" s="27" t="s">
        <v>54</v>
      </c>
      <c r="H1" s="27" t="s">
        <v>55</v>
      </c>
      <c r="I1" s="27" t="s">
        <v>56</v>
      </c>
      <c r="J1" s="27" t="s">
        <v>57</v>
      </c>
      <c r="K1" s="55" t="s">
        <v>58</v>
      </c>
    </row>
    <row r="2" spans="1:11" ht="15">
      <c r="A2" s="41" t="s">
        <v>61</v>
      </c>
      <c r="B2" s="24" t="str">
        <f>'[1]средн.гр'!B2</f>
        <v>IDm005</v>
      </c>
      <c r="C2" s="24" t="str">
        <f>'[1]средн.гр'!C2</f>
        <v>IDm005 ТАНГРАМ</v>
      </c>
      <c r="D2" s="25"/>
      <c r="E2" s="24"/>
      <c r="F2" s="24"/>
      <c r="G2" s="24"/>
      <c r="H2" s="24"/>
      <c r="I2" s="24"/>
      <c r="J2" s="24"/>
      <c r="K2" s="56">
        <f>SUM(D2:J2)</f>
        <v>0</v>
      </c>
    </row>
    <row r="3" spans="1:11" ht="15">
      <c r="A3" s="30"/>
      <c r="B3" s="24" t="str">
        <f>'[1]средн.гр'!B3</f>
        <v>IDm027</v>
      </c>
      <c r="C3" s="24" t="str">
        <f>'[1]средн.гр'!C3</f>
        <v>Кубаторики IDm 027</v>
      </c>
      <c r="D3" s="25">
        <v>-5</v>
      </c>
      <c r="E3" s="24"/>
      <c r="F3" s="24"/>
      <c r="G3" s="24"/>
      <c r="H3" s="24"/>
      <c r="I3" s="24"/>
      <c r="J3" s="24"/>
      <c r="K3" s="56">
        <f aca="true" t="shared" si="0" ref="K3:K36">SUM(D3:J3)</f>
        <v>-5</v>
      </c>
    </row>
    <row r="4" spans="1:11" ht="15">
      <c r="A4" s="30"/>
      <c r="B4" s="24" t="str">
        <f>'[1]средн.гр'!B4</f>
        <v>IDm035</v>
      </c>
      <c r="C4" s="24" t="str">
        <f>'[1]средн.гр'!C4</f>
        <v>Авангард IDm035</v>
      </c>
      <c r="D4" s="25"/>
      <c r="E4" s="24"/>
      <c r="F4" s="24"/>
      <c r="G4" s="24">
        <v>-5</v>
      </c>
      <c r="H4" s="24"/>
      <c r="I4" s="24"/>
      <c r="J4" s="24"/>
      <c r="K4" s="56">
        <f t="shared" si="0"/>
        <v>-5</v>
      </c>
    </row>
    <row r="5" spans="1:11" ht="15">
      <c r="A5" s="30"/>
      <c r="B5" s="24" t="str">
        <f>'[1]средн.гр'!B5</f>
        <v>IDm055</v>
      </c>
      <c r="C5" s="24" t="str">
        <f>'[1]средн.гр'!C5</f>
        <v>ЛИНИЯ IDm055</v>
      </c>
      <c r="D5" s="25"/>
      <c r="E5" s="24"/>
      <c r="F5" s="24"/>
      <c r="G5" s="24"/>
      <c r="H5" s="24"/>
      <c r="I5" s="24"/>
      <c r="J5" s="24"/>
      <c r="K5" s="56">
        <f t="shared" si="0"/>
        <v>0</v>
      </c>
    </row>
    <row r="6" spans="1:11" ht="15">
      <c r="A6" s="30"/>
      <c r="B6" s="24" t="str">
        <f>'[1]средн.гр'!B6</f>
        <v>IDm060</v>
      </c>
      <c r="C6" s="24" t="str">
        <f>'[1]средн.гр'!C6</f>
        <v>Царство Планимет-ое IDm060</v>
      </c>
      <c r="D6" s="25"/>
      <c r="E6" s="24"/>
      <c r="F6" s="24"/>
      <c r="G6" s="24"/>
      <c r="H6" s="24"/>
      <c r="I6" s="24"/>
      <c r="J6" s="24"/>
      <c r="K6" s="56">
        <f t="shared" si="0"/>
        <v>0</v>
      </c>
    </row>
    <row r="7" spans="1:11" ht="15">
      <c r="A7" s="30"/>
      <c r="B7" s="24" t="str">
        <f>'[1]средн.гр'!B7</f>
        <v>IDm083</v>
      </c>
      <c r="C7" s="24" t="str">
        <f>'[1]средн.гр'!C7</f>
        <v>Многоугольник IDm083</v>
      </c>
      <c r="D7" s="25"/>
      <c r="E7" s="24"/>
      <c r="F7" s="24"/>
      <c r="G7" s="24"/>
      <c r="H7" s="24"/>
      <c r="I7" s="24"/>
      <c r="J7" s="24"/>
      <c r="K7" s="56">
        <f t="shared" si="0"/>
        <v>0</v>
      </c>
    </row>
    <row r="8" spans="1:11" ht="15">
      <c r="A8" s="30"/>
      <c r="B8" s="24" t="str">
        <f>'[1]средн.гр'!B8</f>
        <v>IDm047</v>
      </c>
      <c r="C8" s="24" t="str">
        <f>'[1]средн.гр'!C8</f>
        <v>Face to Face IDm047</v>
      </c>
      <c r="D8" s="25"/>
      <c r="E8" s="24"/>
      <c r="F8" s="24"/>
      <c r="G8" s="24">
        <v>-5</v>
      </c>
      <c r="H8" s="24"/>
      <c r="I8" s="24"/>
      <c r="J8" s="24"/>
      <c r="K8" s="56">
        <f t="shared" si="0"/>
        <v>-5</v>
      </c>
    </row>
    <row r="9" spans="1:11" ht="15">
      <c r="A9" s="30"/>
      <c r="B9" s="24" t="str">
        <f>'[1]средн.гр'!B9</f>
        <v>IDm051</v>
      </c>
      <c r="C9" s="24" t="str">
        <f>'[1]средн.гр'!C9</f>
        <v>КВГ IDm051</v>
      </c>
      <c r="D9" s="25"/>
      <c r="E9" s="24"/>
      <c r="F9" s="24"/>
      <c r="G9" s="24">
        <v>-5</v>
      </c>
      <c r="H9" s="24"/>
      <c r="I9" s="24"/>
      <c r="J9" s="24"/>
      <c r="K9" s="56">
        <f t="shared" si="0"/>
        <v>-5</v>
      </c>
    </row>
    <row r="10" spans="1:11" ht="15">
      <c r="A10" s="3"/>
      <c r="B10" s="24">
        <f>'[1]средн.гр'!B10</f>
        <v>0</v>
      </c>
      <c r="C10" s="24">
        <f>'[1]средн.гр'!C10</f>
        <v>0</v>
      </c>
      <c r="D10" s="25"/>
      <c r="E10" s="24"/>
      <c r="F10" s="24"/>
      <c r="G10" s="24"/>
      <c r="H10" s="24"/>
      <c r="I10" s="24"/>
      <c r="J10" s="24"/>
      <c r="K10" s="56">
        <f t="shared" si="0"/>
        <v>0</v>
      </c>
    </row>
    <row r="11" spans="1:11" ht="15">
      <c r="A11" s="30" t="s">
        <v>78</v>
      </c>
      <c r="B11" s="24" t="str">
        <f>'[1]средн.гр'!B11</f>
        <v>IDm002</v>
      </c>
      <c r="C11" s="24" t="str">
        <f>'[1]средн.гр'!C11</f>
        <v>O IDm002</v>
      </c>
      <c r="D11" s="25"/>
      <c r="E11" s="24">
        <v>-5</v>
      </c>
      <c r="F11" s="24"/>
      <c r="G11" s="24"/>
      <c r="H11" s="24"/>
      <c r="I11" s="24"/>
      <c r="J11" s="24"/>
      <c r="K11" s="56">
        <f t="shared" si="0"/>
        <v>-5</v>
      </c>
    </row>
    <row r="12" spans="1:11" ht="15">
      <c r="A12" s="30"/>
      <c r="B12" s="24" t="str">
        <f>'[1]средн.гр'!B12</f>
        <v>IDm009</v>
      </c>
      <c r="C12" s="24" t="str">
        <f>'[1]средн.гр'!C12</f>
        <v>Дев, мал и Геом IDm009</v>
      </c>
      <c r="D12" s="25"/>
      <c r="E12" s="24"/>
      <c r="F12" s="24"/>
      <c r="G12" s="24"/>
      <c r="H12" s="24"/>
      <c r="I12" s="24"/>
      <c r="J12" s="24"/>
      <c r="K12" s="56">
        <f t="shared" si="0"/>
        <v>0</v>
      </c>
    </row>
    <row r="13" spans="1:11" ht="15">
      <c r="A13" s="30"/>
      <c r="B13" s="24" t="str">
        <f>'[1]средн.гр'!B13</f>
        <v>IDm011</v>
      </c>
      <c r="C13" s="24" t="str">
        <f>'[1]средн.гр'!C13</f>
        <v>Параллельные IDm011</v>
      </c>
      <c r="D13" s="25"/>
      <c r="E13" s="24"/>
      <c r="F13" s="24"/>
      <c r="G13" s="24"/>
      <c r="H13" s="24"/>
      <c r="I13" s="24"/>
      <c r="J13" s="24"/>
      <c r="K13" s="56">
        <f t="shared" si="0"/>
        <v>0</v>
      </c>
    </row>
    <row r="14" spans="1:11" ht="15">
      <c r="A14" s="30"/>
      <c r="B14" s="24" t="str">
        <f>'[1]средн.гр'!B14</f>
        <v>IDm018</v>
      </c>
      <c r="C14" s="24" t="str">
        <f>'[1]средн.гр'!C14</f>
        <v>UMNIKI &amp; UMNICY ID 018</v>
      </c>
      <c r="D14" s="25"/>
      <c r="E14" s="24"/>
      <c r="F14" s="24"/>
      <c r="G14" s="24"/>
      <c r="H14" s="24"/>
      <c r="I14" s="24"/>
      <c r="J14" s="24"/>
      <c r="K14" s="56">
        <f t="shared" si="0"/>
        <v>0</v>
      </c>
    </row>
    <row r="15" spans="1:11" ht="15">
      <c r="A15" s="30"/>
      <c r="B15" s="24" t="str">
        <f>'[1]средн.гр'!B15</f>
        <v>IDm033</v>
      </c>
      <c r="C15" s="24" t="str">
        <f>'[1]средн.гр'!C15</f>
        <v>Искатели IDm033</v>
      </c>
      <c r="D15" s="25"/>
      <c r="E15" s="24"/>
      <c r="F15" s="24"/>
      <c r="G15" s="24"/>
      <c r="H15" s="24"/>
      <c r="I15" s="24"/>
      <c r="J15" s="24"/>
      <c r="K15" s="56">
        <f t="shared" si="0"/>
        <v>0</v>
      </c>
    </row>
    <row r="16" spans="1:11" ht="15">
      <c r="A16" s="30"/>
      <c r="B16" s="24" t="str">
        <f>'[1]средн.гр'!B16</f>
        <v>IDm068</v>
      </c>
      <c r="C16" s="24" t="str">
        <f>'[1]средн.гр'!C16</f>
        <v>КВАДР IDm068</v>
      </c>
      <c r="D16" s="25"/>
      <c r="E16" s="24">
        <v>-5</v>
      </c>
      <c r="F16" s="24"/>
      <c r="G16" s="24"/>
      <c r="H16" s="24"/>
      <c r="I16" s="24"/>
      <c r="J16" s="24"/>
      <c r="K16" s="56">
        <f t="shared" si="0"/>
        <v>-5</v>
      </c>
    </row>
    <row r="17" spans="1:11" ht="15">
      <c r="A17" s="30"/>
      <c r="B17" s="24" t="str">
        <f>'[1]средн.гр'!B17</f>
        <v>IDm069</v>
      </c>
      <c r="C17" s="24" t="str">
        <f>'[1]средн.гр'!C17</f>
        <v>Радикал IDm069</v>
      </c>
      <c r="D17" s="25">
        <v>-5</v>
      </c>
      <c r="E17" s="24">
        <v>-5</v>
      </c>
      <c r="F17" s="24"/>
      <c r="G17" s="24"/>
      <c r="H17" s="24"/>
      <c r="I17" s="24"/>
      <c r="J17" s="24"/>
      <c r="K17" s="56">
        <f t="shared" si="0"/>
        <v>-10</v>
      </c>
    </row>
    <row r="18" spans="1:11" ht="15">
      <c r="A18" s="30"/>
      <c r="B18" s="24" t="str">
        <f>'[1]средн.гр'!B18</f>
        <v>IDm037</v>
      </c>
      <c r="C18" s="24" t="str">
        <f>'[1]средн.гр'!C18</f>
        <v>МолодёжьID037</v>
      </c>
      <c r="D18" s="54"/>
      <c r="E18" s="24"/>
      <c r="F18" s="24"/>
      <c r="G18" s="24">
        <v>-5</v>
      </c>
      <c r="H18" s="24"/>
      <c r="I18" s="24"/>
      <c r="J18" s="24"/>
      <c r="K18" s="56">
        <f t="shared" si="0"/>
        <v>-5</v>
      </c>
    </row>
    <row r="19" spans="1:11" ht="15">
      <c r="A19" s="3"/>
      <c r="B19" s="24">
        <f>'[1]средн.гр'!B19</f>
        <v>0</v>
      </c>
      <c r="C19" s="24">
        <f>'[1]средн.гр'!C19</f>
        <v>0</v>
      </c>
      <c r="D19" s="25"/>
      <c r="E19" s="24"/>
      <c r="F19" s="24"/>
      <c r="G19" s="24"/>
      <c r="H19" s="24"/>
      <c r="I19" s="24"/>
      <c r="J19" s="24"/>
      <c r="K19" s="56">
        <f t="shared" si="0"/>
        <v>0</v>
      </c>
    </row>
    <row r="20" spans="1:11" ht="15">
      <c r="A20" s="30" t="s">
        <v>95</v>
      </c>
      <c r="B20" s="24" t="str">
        <f>'[1]средн.гр'!B20</f>
        <v>IDm001</v>
      </c>
      <c r="C20" s="24" t="str">
        <f>'[1]средн.гр'!C20</f>
        <v>Круглики IDm001</v>
      </c>
      <c r="D20" s="25">
        <v>-5</v>
      </c>
      <c r="E20" s="24"/>
      <c r="F20" s="24"/>
      <c r="G20" s="24"/>
      <c r="H20" s="24"/>
      <c r="I20" s="24"/>
      <c r="J20" s="24"/>
      <c r="K20" s="56">
        <f t="shared" si="0"/>
        <v>-5</v>
      </c>
    </row>
    <row r="21" spans="1:11" ht="15">
      <c r="A21" s="30"/>
      <c r="B21" s="24" t="str">
        <f>'[1]средн.гр'!B21</f>
        <v>IDm013</v>
      </c>
      <c r="C21" s="24" t="str">
        <f>'[1]средн.гр'!C21</f>
        <v>ТеоремикиIDm013</v>
      </c>
      <c r="D21" s="25"/>
      <c r="E21" s="24"/>
      <c r="F21" s="24"/>
      <c r="G21" s="24"/>
      <c r="H21" s="24"/>
      <c r="I21" s="24"/>
      <c r="J21" s="24"/>
      <c r="K21" s="56">
        <f t="shared" si="0"/>
        <v>0</v>
      </c>
    </row>
    <row r="22" spans="1:11" ht="15">
      <c r="A22" s="30"/>
      <c r="B22" s="24" t="str">
        <f>'[1]средн.гр'!B22</f>
        <v>IDm065</v>
      </c>
      <c r="C22" s="24" t="str">
        <f>'[1]средн.гр'!C22</f>
        <v>Сфера познания</v>
      </c>
      <c r="D22" s="25">
        <v>-5</v>
      </c>
      <c r="E22" s="24"/>
      <c r="F22" s="24"/>
      <c r="G22" s="24"/>
      <c r="H22" s="24"/>
      <c r="I22" s="24"/>
      <c r="J22" s="24"/>
      <c r="K22" s="56">
        <f t="shared" si="0"/>
        <v>-5</v>
      </c>
    </row>
    <row r="23" spans="1:11" ht="15">
      <c r="A23" s="30"/>
      <c r="B23" s="24" t="str">
        <f>'[1]средн.гр'!B23</f>
        <v>IDm021</v>
      </c>
      <c r="C23" s="24" t="str">
        <f>'[1]средн.гр'!C23</f>
        <v>ТреугольникIDm021</v>
      </c>
      <c r="D23" s="25"/>
      <c r="E23" s="24"/>
      <c r="F23" s="24"/>
      <c r="G23" s="24"/>
      <c r="H23" s="24"/>
      <c r="I23" s="24"/>
      <c r="J23" s="24"/>
      <c r="K23" s="56">
        <f t="shared" si="0"/>
        <v>0</v>
      </c>
    </row>
    <row r="24" spans="1:11" ht="15">
      <c r="A24" s="30"/>
      <c r="B24" s="24" t="str">
        <f>'[1]средн.гр'!B24</f>
        <v>IDm056</v>
      </c>
      <c r="C24" s="24" t="str">
        <f>'[1]средн.гр'!C24</f>
        <v>Будущее России IDm056</v>
      </c>
      <c r="D24" s="25"/>
      <c r="E24" s="24"/>
      <c r="F24" s="24">
        <v>-5</v>
      </c>
      <c r="G24" s="24"/>
      <c r="H24" s="24"/>
      <c r="I24" s="24"/>
      <c r="J24" s="24"/>
      <c r="K24" s="56">
        <f t="shared" si="0"/>
        <v>-5</v>
      </c>
    </row>
    <row r="25" spans="1:11" ht="15">
      <c r="A25" s="30"/>
      <c r="B25" s="24" t="str">
        <f>'[1]средн.гр'!B25</f>
        <v>IDm048</v>
      </c>
      <c r="C25" s="24" t="str">
        <f>'[1]средн.гр'!C25</f>
        <v>Белое солнце пустыни IDm048</v>
      </c>
      <c r="D25" s="25"/>
      <c r="E25" s="24"/>
      <c r="F25" s="24"/>
      <c r="G25" s="24"/>
      <c r="H25" s="24"/>
      <c r="I25" s="24"/>
      <c r="J25" s="24"/>
      <c r="K25" s="56">
        <f t="shared" si="0"/>
        <v>0</v>
      </c>
    </row>
    <row r="26" spans="1:11" ht="15">
      <c r="A26" s="30"/>
      <c r="B26" s="24" t="str">
        <f>'[1]средн.гр'!B26</f>
        <v>IDm038</v>
      </c>
      <c r="C26" s="24" t="str">
        <f>'[1]средн.гр'!C26</f>
        <v>Геометрич. рапсодия IDm038</v>
      </c>
      <c r="D26" s="25"/>
      <c r="E26" s="24"/>
      <c r="F26" s="24"/>
      <c r="G26" s="24"/>
      <c r="H26" s="24"/>
      <c r="I26" s="24"/>
      <c r="J26" s="24"/>
      <c r="K26" s="56">
        <f t="shared" si="0"/>
        <v>0</v>
      </c>
    </row>
    <row r="27" spans="1:11" ht="15">
      <c r="A27" s="30"/>
      <c r="B27" s="24" t="str">
        <f>'[1]средн.гр'!B27</f>
        <v>IDm045</v>
      </c>
      <c r="C27" s="24" t="str">
        <f>'[1]средн.гр'!C27</f>
        <v>Плюс IDm045</v>
      </c>
      <c r="D27" s="25"/>
      <c r="E27" s="24"/>
      <c r="F27" s="24"/>
      <c r="G27" s="24"/>
      <c r="H27" s="24"/>
      <c r="I27" s="24"/>
      <c r="J27" s="24"/>
      <c r="K27" s="56">
        <f t="shared" si="0"/>
        <v>0</v>
      </c>
    </row>
    <row r="28" spans="1:11" ht="15">
      <c r="A28" s="3"/>
      <c r="B28" s="24">
        <f>'[1]средн.гр'!B28</f>
        <v>0</v>
      </c>
      <c r="C28" s="24">
        <f>'[1]средн.гр'!C28</f>
        <v>0</v>
      </c>
      <c r="D28" s="25"/>
      <c r="E28" s="24"/>
      <c r="F28" s="24"/>
      <c r="G28" s="24"/>
      <c r="H28" s="24"/>
      <c r="I28" s="24"/>
      <c r="J28" s="24"/>
      <c r="K28" s="56">
        <f t="shared" si="0"/>
        <v>0</v>
      </c>
    </row>
    <row r="29" spans="1:11" ht="15">
      <c r="A29" s="30" t="s">
        <v>112</v>
      </c>
      <c r="B29" s="24" t="str">
        <f>'[1]средн.гр'!B29</f>
        <v>IDm062</v>
      </c>
      <c r="C29" s="24" t="str">
        <f>'[1]средн.гр'!C29</f>
        <v>ТАТУ062</v>
      </c>
      <c r="D29" s="25"/>
      <c r="E29" s="24"/>
      <c r="F29" s="24">
        <v>-5</v>
      </c>
      <c r="G29" s="24">
        <v>-5</v>
      </c>
      <c r="H29" s="24"/>
      <c r="I29" s="24"/>
      <c r="J29" s="24"/>
      <c r="K29" s="56">
        <f t="shared" si="0"/>
        <v>-10</v>
      </c>
    </row>
    <row r="30" spans="1:11" ht="15">
      <c r="A30" s="30"/>
      <c r="B30" s="24" t="str">
        <f>'[1]средн.гр'!B30</f>
        <v>IDm058</v>
      </c>
      <c r="C30" s="24" t="str">
        <f>'[1]средн.гр'!C30</f>
        <v>Бо-Ге-Ма IDm058</v>
      </c>
      <c r="D30" s="25"/>
      <c r="E30" s="24"/>
      <c r="F30" s="24"/>
      <c r="G30" s="24">
        <v>-5</v>
      </c>
      <c r="H30" s="24"/>
      <c r="I30" s="24"/>
      <c r="J30" s="24"/>
      <c r="K30" s="56">
        <f t="shared" si="0"/>
        <v>-5</v>
      </c>
    </row>
    <row r="31" spans="1:11" ht="15">
      <c r="A31" s="30"/>
      <c r="B31" s="24" t="str">
        <f>'[1]средн.гр'!B31</f>
        <v>IDm054</v>
      </c>
      <c r="C31" s="24" t="str">
        <f>'[1]средн.гр'!C31</f>
        <v>Пр-т Просвещения IDm054</v>
      </c>
      <c r="D31" s="25"/>
      <c r="E31" s="24"/>
      <c r="F31" s="24"/>
      <c r="G31" s="24"/>
      <c r="H31" s="24"/>
      <c r="I31" s="24"/>
      <c r="J31" s="24"/>
      <c r="K31" s="56">
        <f t="shared" si="0"/>
        <v>0</v>
      </c>
    </row>
    <row r="32" spans="1:11" ht="15">
      <c r="A32" s="30"/>
      <c r="B32" s="24" t="str">
        <f>'[1]средн.гр'!B32</f>
        <v>IDm042</v>
      </c>
      <c r="C32" s="24" t="str">
        <f>'[1]средн.гр'!C32</f>
        <v>ЭГО-IDm042</v>
      </c>
      <c r="D32" s="25"/>
      <c r="E32" s="24"/>
      <c r="F32" s="24"/>
      <c r="G32" s="24"/>
      <c r="H32" s="24"/>
      <c r="I32" s="24"/>
      <c r="J32" s="24"/>
      <c r="K32" s="56">
        <f t="shared" si="0"/>
        <v>0</v>
      </c>
    </row>
    <row r="33" spans="1:11" ht="15">
      <c r="A33" s="30"/>
      <c r="B33" s="24" t="str">
        <f>'[1]средн.гр'!B33</f>
        <v>IDm079</v>
      </c>
      <c r="C33" s="24" t="str">
        <f>'[1]средн.гр'!C33</f>
        <v>6 угольник IDm079</v>
      </c>
      <c r="D33" s="25"/>
      <c r="E33" s="24"/>
      <c r="F33" s="24"/>
      <c r="G33" s="24"/>
      <c r="H33" s="24"/>
      <c r="I33" s="24"/>
      <c r="J33" s="24"/>
      <c r="K33" s="56">
        <f t="shared" si="0"/>
        <v>0</v>
      </c>
    </row>
    <row r="34" spans="1:11" ht="15">
      <c r="A34" s="30"/>
      <c r="B34" s="24" t="str">
        <f>'[1]средн.гр'!B34</f>
        <v>IDm088</v>
      </c>
      <c r="C34" s="24" t="str">
        <f>'[1]средн.гр'!C34</f>
        <v>Коробка геом. конфет IDm088</v>
      </c>
      <c r="D34" s="25"/>
      <c r="E34" s="24"/>
      <c r="F34" s="24"/>
      <c r="G34" s="24"/>
      <c r="H34" s="24"/>
      <c r="I34" s="24"/>
      <c r="J34" s="24"/>
      <c r="K34" s="56">
        <f t="shared" si="0"/>
        <v>0</v>
      </c>
    </row>
    <row r="35" spans="1:11" ht="15">
      <c r="A35" s="30"/>
      <c r="B35" s="24" t="str">
        <f>'[1]средн.гр'!B35</f>
        <v>IDm091</v>
      </c>
      <c r="C35" s="24" t="str">
        <f>'[1]средн.гр'!C35</f>
        <v>Синус угла 30 градусовIDm091</v>
      </c>
      <c r="D35" s="25"/>
      <c r="E35" s="24"/>
      <c r="F35" s="24">
        <v>-5</v>
      </c>
      <c r="G35" s="24"/>
      <c r="H35" s="24"/>
      <c r="I35" s="24"/>
      <c r="J35" s="24"/>
      <c r="K35" s="56">
        <f t="shared" si="0"/>
        <v>-5</v>
      </c>
    </row>
    <row r="36" spans="1:11" ht="15">
      <c r="A36" s="30"/>
      <c r="B36" s="24" t="str">
        <f>'[1]средн.гр'!B36</f>
        <v>IDm014</v>
      </c>
      <c r="C36" s="24" t="str">
        <f>'[1]средн.гр'!C36</f>
        <v>АксиомаIDm014</v>
      </c>
      <c r="D36" s="25"/>
      <c r="E36" s="24"/>
      <c r="F36" s="24"/>
      <c r="G36" s="24"/>
      <c r="H36" s="24"/>
      <c r="I36" s="24"/>
      <c r="J36" s="24"/>
      <c r="K36" s="5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7">
      <selection activeCell="N43" activeCellId="1" sqref="N19:O19 N43:O43"/>
    </sheetView>
  </sheetViews>
  <sheetFormatPr defaultColWidth="9.140625" defaultRowHeight="15"/>
  <cols>
    <col min="1" max="1" width="4.00390625" style="0" bestFit="1" customWidth="1"/>
    <col min="2" max="2" width="8.57421875" style="0" bestFit="1" customWidth="1"/>
    <col min="3" max="3" width="28.140625" style="0" bestFit="1" customWidth="1"/>
    <col min="4" max="4" width="3.57421875" style="0" bestFit="1" customWidth="1"/>
    <col min="5" max="8" width="6.28125" style="0" bestFit="1" customWidth="1"/>
    <col min="9" max="9" width="11.7109375" style="0" bestFit="1" customWidth="1"/>
    <col min="10" max="10" width="6.28125" style="0" bestFit="1" customWidth="1"/>
    <col min="11" max="11" width="3.57421875" style="0" bestFit="1" customWidth="1"/>
    <col min="12" max="13" width="6.28125" style="0" bestFit="1" customWidth="1"/>
    <col min="14" max="14" width="3.57421875" style="0" bestFit="1" customWidth="1"/>
    <col min="15" max="15" width="6.28125" style="0" bestFit="1" customWidth="1"/>
    <col min="16" max="17" width="3.57421875" style="0" bestFit="1" customWidth="1"/>
    <col min="18" max="18" width="3.7109375" style="0" bestFit="1" customWidth="1"/>
  </cols>
  <sheetData>
    <row r="1" spans="1:18" ht="297" customHeight="1">
      <c r="A1" s="61" t="s">
        <v>59</v>
      </c>
      <c r="B1" s="61" t="s">
        <v>0</v>
      </c>
      <c r="C1" s="61" t="s">
        <v>1</v>
      </c>
      <c r="D1" s="62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5" t="s">
        <v>60</v>
      </c>
      <c r="J1" s="34" t="s">
        <v>8</v>
      </c>
      <c r="K1" s="34" t="s">
        <v>9</v>
      </c>
      <c r="L1" s="34" t="s">
        <v>10</v>
      </c>
      <c r="M1" s="34" t="s">
        <v>11</v>
      </c>
      <c r="N1" s="36" t="s">
        <v>12</v>
      </c>
      <c r="O1" s="36" t="s">
        <v>13</v>
      </c>
      <c r="P1" s="33" t="s">
        <v>14</v>
      </c>
      <c r="Q1" s="35" t="s">
        <v>15</v>
      </c>
      <c r="R1" s="12" t="s">
        <v>16</v>
      </c>
    </row>
    <row r="2" spans="1:18" ht="15">
      <c r="A2" s="3" t="s">
        <v>130</v>
      </c>
      <c r="B2" s="57" t="s">
        <v>131</v>
      </c>
      <c r="C2" s="3" t="s">
        <v>132</v>
      </c>
      <c r="D2" s="4">
        <v>88</v>
      </c>
      <c r="E2" s="3">
        <v>10</v>
      </c>
      <c r="F2" s="3">
        <v>9</v>
      </c>
      <c r="G2" s="3">
        <v>10</v>
      </c>
      <c r="H2" s="3">
        <v>9</v>
      </c>
      <c r="I2" s="3">
        <v>10</v>
      </c>
      <c r="J2" s="3">
        <v>9</v>
      </c>
      <c r="K2" s="3">
        <v>5</v>
      </c>
      <c r="L2" s="3">
        <v>8</v>
      </c>
      <c r="M2" s="3">
        <v>6</v>
      </c>
      <c r="N2" s="3">
        <v>3</v>
      </c>
      <c r="O2" s="3">
        <v>4</v>
      </c>
      <c r="P2" s="57">
        <v>0</v>
      </c>
      <c r="Q2" s="58">
        <f>SUM(E2:P2)</f>
        <v>83</v>
      </c>
      <c r="R2" s="59">
        <f>AVERAGE(D2,Q2)</f>
        <v>85.5</v>
      </c>
    </row>
    <row r="3" spans="1:18" ht="15">
      <c r="A3" s="3"/>
      <c r="B3" s="57" t="s">
        <v>133</v>
      </c>
      <c r="C3" s="3" t="s">
        <v>134</v>
      </c>
      <c r="D3" s="4">
        <v>60</v>
      </c>
      <c r="E3" s="3">
        <v>10</v>
      </c>
      <c r="F3" s="3">
        <v>8</v>
      </c>
      <c r="G3" s="3">
        <v>7</v>
      </c>
      <c r="H3" s="3">
        <v>9</v>
      </c>
      <c r="I3" s="3">
        <v>10</v>
      </c>
      <c r="J3" s="3">
        <v>7</v>
      </c>
      <c r="K3" s="3">
        <v>5</v>
      </c>
      <c r="L3" s="3">
        <v>5</v>
      </c>
      <c r="M3" s="3">
        <v>6</v>
      </c>
      <c r="N3" s="3">
        <v>5</v>
      </c>
      <c r="O3" s="3">
        <v>0</v>
      </c>
      <c r="P3" s="57">
        <v>0</v>
      </c>
      <c r="Q3" s="58">
        <f aca="true" t="shared" si="0" ref="Q3:Q43">SUM(E3:P3)</f>
        <v>72</v>
      </c>
      <c r="R3" s="59">
        <f aca="true" t="shared" si="1" ref="R3:R43">AVERAGE(D3,Q3)</f>
        <v>66</v>
      </c>
    </row>
    <row r="4" spans="1:18" s="26" customFormat="1" ht="15">
      <c r="A4" s="24"/>
      <c r="B4" s="77" t="s">
        <v>135</v>
      </c>
      <c r="C4" s="24" t="s">
        <v>136</v>
      </c>
      <c r="D4" s="25">
        <v>70</v>
      </c>
      <c r="E4" s="24">
        <v>8</v>
      </c>
      <c r="F4" s="24">
        <v>8</v>
      </c>
      <c r="G4" s="24">
        <v>7</v>
      </c>
      <c r="H4" s="24">
        <v>9</v>
      </c>
      <c r="I4" s="24">
        <v>10</v>
      </c>
      <c r="J4" s="24">
        <v>5</v>
      </c>
      <c r="K4" s="24">
        <v>5</v>
      </c>
      <c r="L4" s="24">
        <v>9</v>
      </c>
      <c r="M4" s="24">
        <v>6</v>
      </c>
      <c r="N4" s="24">
        <v>5</v>
      </c>
      <c r="O4" s="24">
        <v>2</v>
      </c>
      <c r="P4" s="77">
        <v>0</v>
      </c>
      <c r="Q4" s="5">
        <f t="shared" si="0"/>
        <v>74</v>
      </c>
      <c r="R4" s="59">
        <f t="shared" si="1"/>
        <v>72</v>
      </c>
    </row>
    <row r="5" spans="1:18" ht="15">
      <c r="A5" s="3"/>
      <c r="B5" s="57" t="s">
        <v>137</v>
      </c>
      <c r="C5" s="3" t="s">
        <v>138</v>
      </c>
      <c r="D5" s="4">
        <v>56.66666666666667</v>
      </c>
      <c r="E5" s="3">
        <v>10</v>
      </c>
      <c r="F5" s="3">
        <v>7</v>
      </c>
      <c r="G5" s="3">
        <v>8</v>
      </c>
      <c r="H5" s="3">
        <v>8</v>
      </c>
      <c r="I5" s="3">
        <v>10</v>
      </c>
      <c r="J5" s="3">
        <v>7</v>
      </c>
      <c r="K5" s="3">
        <v>5</v>
      </c>
      <c r="L5" s="3">
        <v>6</v>
      </c>
      <c r="M5" s="3">
        <v>6</v>
      </c>
      <c r="N5" s="3">
        <v>5</v>
      </c>
      <c r="O5" s="3">
        <v>3</v>
      </c>
      <c r="P5" s="57">
        <v>0</v>
      </c>
      <c r="Q5" s="58">
        <f t="shared" si="0"/>
        <v>75</v>
      </c>
      <c r="R5" s="59">
        <f t="shared" si="1"/>
        <v>65.83333333333334</v>
      </c>
    </row>
    <row r="6" spans="1:18" ht="15">
      <c r="A6" s="3"/>
      <c r="B6" s="57" t="s">
        <v>139</v>
      </c>
      <c r="C6" s="3" t="s">
        <v>140</v>
      </c>
      <c r="D6" s="4">
        <v>66</v>
      </c>
      <c r="E6" s="3">
        <v>8</v>
      </c>
      <c r="F6" s="3">
        <v>6</v>
      </c>
      <c r="G6" s="24">
        <v>8</v>
      </c>
      <c r="H6" s="3">
        <v>8</v>
      </c>
      <c r="I6" s="3">
        <v>10</v>
      </c>
      <c r="J6" s="3">
        <v>9</v>
      </c>
      <c r="K6" s="3">
        <v>5</v>
      </c>
      <c r="L6" s="3">
        <v>6</v>
      </c>
      <c r="M6" s="3">
        <v>6</v>
      </c>
      <c r="N6" s="3">
        <v>5</v>
      </c>
      <c r="O6" s="3">
        <v>5</v>
      </c>
      <c r="P6" s="57">
        <v>0</v>
      </c>
      <c r="Q6" s="58">
        <f t="shared" si="0"/>
        <v>76</v>
      </c>
      <c r="R6" s="59">
        <f t="shared" si="1"/>
        <v>71</v>
      </c>
    </row>
    <row r="7" spans="1:18" ht="15">
      <c r="A7" s="3"/>
      <c r="B7" s="57" t="s">
        <v>141</v>
      </c>
      <c r="C7" s="3" t="s">
        <v>142</v>
      </c>
      <c r="D7" s="4">
        <v>74</v>
      </c>
      <c r="E7" s="3">
        <v>10</v>
      </c>
      <c r="F7" s="3">
        <v>7</v>
      </c>
      <c r="G7" s="3">
        <v>9</v>
      </c>
      <c r="H7" s="3">
        <v>9</v>
      </c>
      <c r="I7" s="3">
        <v>10</v>
      </c>
      <c r="J7" s="3">
        <v>10</v>
      </c>
      <c r="K7" s="3">
        <v>5</v>
      </c>
      <c r="L7" s="3">
        <v>9</v>
      </c>
      <c r="M7" s="3">
        <v>6</v>
      </c>
      <c r="N7" s="3">
        <v>5</v>
      </c>
      <c r="O7" s="3">
        <v>5</v>
      </c>
      <c r="P7" s="57">
        <v>0</v>
      </c>
      <c r="Q7" s="58">
        <f t="shared" si="0"/>
        <v>85</v>
      </c>
      <c r="R7" s="59">
        <f t="shared" si="1"/>
        <v>79.5</v>
      </c>
    </row>
    <row r="8" spans="1:18" ht="15">
      <c r="A8" s="3"/>
      <c r="B8" s="57" t="s">
        <v>143</v>
      </c>
      <c r="C8" s="3" t="s">
        <v>144</v>
      </c>
      <c r="D8" s="4">
        <v>94</v>
      </c>
      <c r="E8" s="3">
        <v>8</v>
      </c>
      <c r="F8" s="3">
        <v>10</v>
      </c>
      <c r="G8" s="3">
        <v>10</v>
      </c>
      <c r="H8" s="3">
        <v>9</v>
      </c>
      <c r="I8" s="3">
        <v>10</v>
      </c>
      <c r="J8" s="3">
        <v>8</v>
      </c>
      <c r="K8" s="3">
        <v>5</v>
      </c>
      <c r="L8" s="3">
        <v>9</v>
      </c>
      <c r="M8" s="3">
        <v>6</v>
      </c>
      <c r="N8" s="3">
        <v>5</v>
      </c>
      <c r="O8" s="3">
        <v>5</v>
      </c>
      <c r="P8" s="57">
        <v>0</v>
      </c>
      <c r="Q8" s="58">
        <f t="shared" si="0"/>
        <v>85</v>
      </c>
      <c r="R8" s="59">
        <f t="shared" si="1"/>
        <v>89.5</v>
      </c>
    </row>
    <row r="9" spans="1:18" ht="15">
      <c r="A9" s="60"/>
      <c r="B9" s="57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7">
        <v>0</v>
      </c>
      <c r="Q9" s="58"/>
      <c r="R9" s="59"/>
    </row>
    <row r="10" spans="1:18" ht="15">
      <c r="A10" s="3" t="s">
        <v>145</v>
      </c>
      <c r="B10" s="57" t="s">
        <v>146</v>
      </c>
      <c r="C10" s="3" t="s">
        <v>147</v>
      </c>
      <c r="D10" s="4">
        <v>74.28571428571429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5</v>
      </c>
      <c r="K10" s="3">
        <v>5</v>
      </c>
      <c r="L10" s="3">
        <v>8</v>
      </c>
      <c r="M10" s="3">
        <v>0</v>
      </c>
      <c r="N10" s="3">
        <v>5</v>
      </c>
      <c r="O10" s="3">
        <v>3</v>
      </c>
      <c r="P10" s="57">
        <v>0</v>
      </c>
      <c r="Q10" s="58">
        <f t="shared" si="0"/>
        <v>76</v>
      </c>
      <c r="R10" s="59">
        <f t="shared" si="1"/>
        <v>75.14285714285714</v>
      </c>
    </row>
    <row r="11" spans="1:18" ht="15">
      <c r="A11" s="3"/>
      <c r="B11" s="57" t="s">
        <v>148</v>
      </c>
      <c r="C11" s="3" t="s">
        <v>149</v>
      </c>
      <c r="D11" s="4">
        <v>68</v>
      </c>
      <c r="E11" s="3">
        <v>8</v>
      </c>
      <c r="F11" s="3">
        <v>7</v>
      </c>
      <c r="G11" s="3">
        <v>8</v>
      </c>
      <c r="H11" s="3">
        <v>9</v>
      </c>
      <c r="I11" s="3">
        <v>10</v>
      </c>
      <c r="J11" s="3">
        <v>6</v>
      </c>
      <c r="K11" s="3">
        <v>5</v>
      </c>
      <c r="L11" s="3">
        <v>7</v>
      </c>
      <c r="M11" s="3">
        <v>6</v>
      </c>
      <c r="N11" s="3">
        <v>5</v>
      </c>
      <c r="O11" s="3">
        <v>3</v>
      </c>
      <c r="P11" s="57">
        <v>0</v>
      </c>
      <c r="Q11" s="58">
        <f t="shared" si="0"/>
        <v>74</v>
      </c>
      <c r="R11" s="59">
        <f t="shared" si="1"/>
        <v>71</v>
      </c>
    </row>
    <row r="12" spans="1:18" ht="15">
      <c r="A12" s="3"/>
      <c r="B12" s="57" t="s">
        <v>150</v>
      </c>
      <c r="C12" s="3" t="s">
        <v>151</v>
      </c>
      <c r="D12" s="4">
        <v>70</v>
      </c>
      <c r="E12" s="3">
        <v>9</v>
      </c>
      <c r="F12" s="3">
        <v>8</v>
      </c>
      <c r="G12" s="3">
        <v>9</v>
      </c>
      <c r="H12" s="3">
        <v>9</v>
      </c>
      <c r="I12" s="3">
        <v>10</v>
      </c>
      <c r="J12" s="3">
        <v>5</v>
      </c>
      <c r="K12" s="3">
        <v>5</v>
      </c>
      <c r="L12" s="3">
        <v>8</v>
      </c>
      <c r="M12" s="3">
        <v>8</v>
      </c>
      <c r="N12" s="3">
        <v>5</v>
      </c>
      <c r="O12" s="3">
        <v>4</v>
      </c>
      <c r="P12" s="57">
        <v>0</v>
      </c>
      <c r="Q12" s="58">
        <f t="shared" si="0"/>
        <v>80</v>
      </c>
      <c r="R12" s="59">
        <f t="shared" si="1"/>
        <v>75</v>
      </c>
    </row>
    <row r="13" spans="1:18" ht="15">
      <c r="A13" s="3"/>
      <c r="B13" s="57" t="s">
        <v>152</v>
      </c>
      <c r="C13" s="3" t="s">
        <v>153</v>
      </c>
      <c r="D13" s="4">
        <v>87.14285714285714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8</v>
      </c>
      <c r="K13" s="3">
        <v>5</v>
      </c>
      <c r="L13" s="3">
        <v>4</v>
      </c>
      <c r="M13" s="3">
        <v>6</v>
      </c>
      <c r="N13" s="3">
        <v>5</v>
      </c>
      <c r="O13" s="3">
        <v>5</v>
      </c>
      <c r="P13" s="57">
        <v>0</v>
      </c>
      <c r="Q13" s="58">
        <f t="shared" si="0"/>
        <v>83</v>
      </c>
      <c r="R13" s="59">
        <f t="shared" si="1"/>
        <v>85.07142857142857</v>
      </c>
    </row>
    <row r="14" spans="1:18" ht="15">
      <c r="A14" s="3"/>
      <c r="B14" s="57" t="s">
        <v>154</v>
      </c>
      <c r="C14" s="3" t="s">
        <v>155</v>
      </c>
      <c r="D14" s="4">
        <v>81.42857142857142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9</v>
      </c>
      <c r="K14" s="3">
        <v>5</v>
      </c>
      <c r="L14" s="3">
        <v>7</v>
      </c>
      <c r="M14" s="3">
        <v>6</v>
      </c>
      <c r="N14" s="3">
        <v>5</v>
      </c>
      <c r="O14" s="3">
        <v>4</v>
      </c>
      <c r="P14" s="57">
        <v>0</v>
      </c>
      <c r="Q14" s="58">
        <f t="shared" si="0"/>
        <v>86</v>
      </c>
      <c r="R14" s="59">
        <f t="shared" si="1"/>
        <v>83.71428571428571</v>
      </c>
    </row>
    <row r="15" spans="1:18" ht="15">
      <c r="A15" s="3"/>
      <c r="B15" s="57" t="s">
        <v>156</v>
      </c>
      <c r="C15" s="3" t="s">
        <v>157</v>
      </c>
      <c r="D15" s="4">
        <v>77.14285714285714</v>
      </c>
      <c r="E15" s="3">
        <v>9</v>
      </c>
      <c r="F15" s="3">
        <v>9</v>
      </c>
      <c r="G15" s="3">
        <v>10</v>
      </c>
      <c r="H15" s="3">
        <v>9</v>
      </c>
      <c r="I15" s="3">
        <v>10</v>
      </c>
      <c r="J15" s="3">
        <v>10</v>
      </c>
      <c r="K15" s="3">
        <v>5</v>
      </c>
      <c r="L15" s="3">
        <v>7</v>
      </c>
      <c r="M15" s="3">
        <v>0</v>
      </c>
      <c r="N15" s="3">
        <v>0</v>
      </c>
      <c r="O15" s="3">
        <v>2</v>
      </c>
      <c r="P15" s="57">
        <v>0</v>
      </c>
      <c r="Q15" s="58">
        <f t="shared" si="0"/>
        <v>71</v>
      </c>
      <c r="R15" s="59">
        <f t="shared" si="1"/>
        <v>74.07142857142857</v>
      </c>
    </row>
    <row r="16" spans="1:18" ht="15">
      <c r="A16" s="3"/>
      <c r="B16" s="57" t="s">
        <v>158</v>
      </c>
      <c r="C16" s="3" t="s">
        <v>159</v>
      </c>
      <c r="D16" s="4">
        <v>52</v>
      </c>
      <c r="E16" s="3">
        <v>9</v>
      </c>
      <c r="F16" s="3">
        <v>9</v>
      </c>
      <c r="G16" s="3">
        <v>8</v>
      </c>
      <c r="H16" s="3">
        <v>9</v>
      </c>
      <c r="I16" s="3">
        <v>7</v>
      </c>
      <c r="J16" s="3">
        <v>5</v>
      </c>
      <c r="K16" s="3">
        <v>5</v>
      </c>
      <c r="L16" s="3">
        <v>8</v>
      </c>
      <c r="M16" s="3">
        <v>7</v>
      </c>
      <c r="N16" s="3">
        <v>5</v>
      </c>
      <c r="O16" s="3">
        <v>4</v>
      </c>
      <c r="P16" s="57">
        <v>-5</v>
      </c>
      <c r="Q16" s="58">
        <f t="shared" si="0"/>
        <v>71</v>
      </c>
      <c r="R16" s="59">
        <f t="shared" si="1"/>
        <v>61.5</v>
      </c>
    </row>
    <row r="17" spans="1:18" ht="15">
      <c r="A17" s="3"/>
      <c r="B17" s="57" t="s">
        <v>160</v>
      </c>
      <c r="C17" s="3" t="s">
        <v>161</v>
      </c>
      <c r="D17" s="4">
        <v>52</v>
      </c>
      <c r="E17" s="24">
        <v>8</v>
      </c>
      <c r="F17" s="24">
        <v>5</v>
      </c>
      <c r="G17" s="24">
        <v>4</v>
      </c>
      <c r="H17" s="24">
        <v>7</v>
      </c>
      <c r="I17" s="24">
        <v>10</v>
      </c>
      <c r="J17" s="24">
        <v>0</v>
      </c>
      <c r="K17" s="24">
        <v>5</v>
      </c>
      <c r="L17" s="24">
        <v>8</v>
      </c>
      <c r="M17" s="3">
        <v>6</v>
      </c>
      <c r="N17" s="3">
        <v>5</v>
      </c>
      <c r="O17" s="3">
        <v>0</v>
      </c>
      <c r="P17" s="57">
        <v>0</v>
      </c>
      <c r="Q17" s="58">
        <f t="shared" si="0"/>
        <v>58</v>
      </c>
      <c r="R17" s="59">
        <f t="shared" si="1"/>
        <v>55</v>
      </c>
    </row>
    <row r="18" spans="1:18" ht="15">
      <c r="A18" s="60"/>
      <c r="B18" s="57"/>
      <c r="C18" s="3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7">
        <v>0</v>
      </c>
      <c r="Q18" s="58"/>
      <c r="R18" s="59"/>
    </row>
    <row r="19" spans="1:18" ht="15">
      <c r="A19" s="3" t="s">
        <v>162</v>
      </c>
      <c r="B19" s="57" t="s">
        <v>163</v>
      </c>
      <c r="C19" s="3" t="s">
        <v>164</v>
      </c>
      <c r="D19" s="4">
        <v>84</v>
      </c>
      <c r="E19" s="3">
        <v>10</v>
      </c>
      <c r="F19" s="3">
        <v>10</v>
      </c>
      <c r="G19" s="3">
        <v>10</v>
      </c>
      <c r="H19" s="3">
        <v>9</v>
      </c>
      <c r="I19" s="3">
        <v>10</v>
      </c>
      <c r="J19" s="3">
        <v>5</v>
      </c>
      <c r="K19" s="3">
        <v>5</v>
      </c>
      <c r="L19" s="3">
        <v>6</v>
      </c>
      <c r="M19" s="3">
        <v>0</v>
      </c>
      <c r="N19" s="24">
        <v>5</v>
      </c>
      <c r="O19" s="24">
        <v>5</v>
      </c>
      <c r="P19" s="57">
        <v>0</v>
      </c>
      <c r="Q19" s="58">
        <f t="shared" si="0"/>
        <v>75</v>
      </c>
      <c r="R19" s="59">
        <f t="shared" si="1"/>
        <v>79.5</v>
      </c>
    </row>
    <row r="20" spans="1:18" ht="15">
      <c r="A20" s="3"/>
      <c r="B20" s="57" t="s">
        <v>165</v>
      </c>
      <c r="C20" s="3" t="s">
        <v>166</v>
      </c>
      <c r="D20" s="4">
        <v>80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5</v>
      </c>
      <c r="L20" s="3">
        <v>9</v>
      </c>
      <c r="M20" s="3">
        <v>6</v>
      </c>
      <c r="N20" s="3">
        <v>5</v>
      </c>
      <c r="O20" s="3">
        <v>3</v>
      </c>
      <c r="P20" s="57">
        <v>0</v>
      </c>
      <c r="Q20" s="58">
        <f t="shared" si="0"/>
        <v>88</v>
      </c>
      <c r="R20" s="59">
        <f t="shared" si="1"/>
        <v>84</v>
      </c>
    </row>
    <row r="21" spans="1:18" ht="15">
      <c r="A21" s="3"/>
      <c r="B21" s="57" t="s">
        <v>167</v>
      </c>
      <c r="C21" s="3" t="s">
        <v>168</v>
      </c>
      <c r="D21" s="4">
        <v>62.5</v>
      </c>
      <c r="E21" s="3">
        <v>8</v>
      </c>
      <c r="F21" s="3">
        <v>9</v>
      </c>
      <c r="G21" s="3">
        <v>10</v>
      </c>
      <c r="H21" s="3">
        <v>10</v>
      </c>
      <c r="I21" s="3">
        <v>10</v>
      </c>
      <c r="J21" s="3">
        <v>10</v>
      </c>
      <c r="K21" s="3">
        <v>5</v>
      </c>
      <c r="L21" s="3">
        <v>7</v>
      </c>
      <c r="M21" s="3">
        <v>6</v>
      </c>
      <c r="N21" s="3">
        <v>5</v>
      </c>
      <c r="O21" s="3">
        <v>4</v>
      </c>
      <c r="P21" s="57">
        <v>-5</v>
      </c>
      <c r="Q21" s="58">
        <f t="shared" si="0"/>
        <v>79</v>
      </c>
      <c r="R21" s="59">
        <f t="shared" si="1"/>
        <v>70.75</v>
      </c>
    </row>
    <row r="22" spans="1:18" ht="15">
      <c r="A22" s="3"/>
      <c r="B22" s="57" t="s">
        <v>169</v>
      </c>
      <c r="C22" s="3" t="s">
        <v>170</v>
      </c>
      <c r="D22" s="4">
        <v>35</v>
      </c>
      <c r="E22" s="3">
        <v>7</v>
      </c>
      <c r="F22" s="3">
        <v>5</v>
      </c>
      <c r="G22" s="3">
        <v>4</v>
      </c>
      <c r="H22" s="3">
        <v>5</v>
      </c>
      <c r="I22" s="3">
        <v>10</v>
      </c>
      <c r="J22" s="3">
        <v>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7">
        <v>0</v>
      </c>
      <c r="Q22" s="58">
        <f t="shared" si="0"/>
        <v>36</v>
      </c>
      <c r="R22" s="59">
        <f t="shared" si="1"/>
        <v>35.5</v>
      </c>
    </row>
    <row r="23" spans="1:18" ht="15">
      <c r="A23" s="3"/>
      <c r="B23" s="57" t="s">
        <v>171</v>
      </c>
      <c r="C23" s="3" t="s">
        <v>172</v>
      </c>
      <c r="D23" s="4">
        <v>52</v>
      </c>
      <c r="E23" s="3">
        <v>8</v>
      </c>
      <c r="F23" s="3">
        <v>5</v>
      </c>
      <c r="G23" s="3">
        <v>6</v>
      </c>
      <c r="H23" s="3">
        <v>7</v>
      </c>
      <c r="I23" s="3">
        <v>3</v>
      </c>
      <c r="J23" s="3">
        <v>5</v>
      </c>
      <c r="K23" s="3">
        <v>5</v>
      </c>
      <c r="L23" s="3">
        <v>4</v>
      </c>
      <c r="M23" s="3">
        <v>0</v>
      </c>
      <c r="N23" s="3">
        <v>0</v>
      </c>
      <c r="O23" s="3">
        <v>0</v>
      </c>
      <c r="P23" s="57">
        <v>-5</v>
      </c>
      <c r="Q23" s="58">
        <f t="shared" si="0"/>
        <v>38</v>
      </c>
      <c r="R23" s="59">
        <f t="shared" si="1"/>
        <v>45</v>
      </c>
    </row>
    <row r="24" spans="1:18" ht="15">
      <c r="A24" s="3"/>
      <c r="B24" s="57" t="s">
        <v>173</v>
      </c>
      <c r="C24" s="3" t="s">
        <v>174</v>
      </c>
      <c r="D24" s="4">
        <v>85</v>
      </c>
      <c r="E24" s="3">
        <v>10</v>
      </c>
      <c r="F24" s="3">
        <v>10</v>
      </c>
      <c r="G24" s="3">
        <v>10</v>
      </c>
      <c r="H24" s="3">
        <v>9</v>
      </c>
      <c r="I24" s="3">
        <v>10</v>
      </c>
      <c r="J24" s="3">
        <v>5</v>
      </c>
      <c r="K24" s="3">
        <v>5</v>
      </c>
      <c r="L24" s="3">
        <v>10</v>
      </c>
      <c r="M24" s="3">
        <v>6</v>
      </c>
      <c r="N24" s="3">
        <v>4</v>
      </c>
      <c r="O24" s="3">
        <v>2</v>
      </c>
      <c r="P24" s="57">
        <v>-5</v>
      </c>
      <c r="Q24" s="58">
        <f t="shared" si="0"/>
        <v>76</v>
      </c>
      <c r="R24" s="59">
        <f t="shared" si="1"/>
        <v>80.5</v>
      </c>
    </row>
    <row r="25" spans="1:18" ht="15">
      <c r="A25" s="3"/>
      <c r="B25" s="57" t="s">
        <v>175</v>
      </c>
      <c r="C25" s="3" t="s">
        <v>176</v>
      </c>
      <c r="D25" s="4">
        <v>90</v>
      </c>
      <c r="E25" s="3">
        <v>9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5</v>
      </c>
      <c r="L25" s="3">
        <v>9</v>
      </c>
      <c r="M25" s="3">
        <v>6</v>
      </c>
      <c r="N25" s="3">
        <v>5</v>
      </c>
      <c r="O25" s="3">
        <v>5</v>
      </c>
      <c r="P25" s="57">
        <v>0</v>
      </c>
      <c r="Q25" s="58">
        <f t="shared" si="0"/>
        <v>89</v>
      </c>
      <c r="R25" s="59">
        <f t="shared" si="1"/>
        <v>89.5</v>
      </c>
    </row>
    <row r="26" spans="1:18" ht="15">
      <c r="A26" s="3"/>
      <c r="B26" s="57" t="s">
        <v>177</v>
      </c>
      <c r="C26" s="3" t="s">
        <v>178</v>
      </c>
      <c r="D26" s="4">
        <v>62.5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5</v>
      </c>
      <c r="K26" s="3">
        <v>5</v>
      </c>
      <c r="L26" s="3">
        <v>7</v>
      </c>
      <c r="M26" s="3">
        <v>6</v>
      </c>
      <c r="N26" s="3">
        <v>5</v>
      </c>
      <c r="O26" s="3">
        <v>3</v>
      </c>
      <c r="P26" s="57">
        <v>0</v>
      </c>
      <c r="Q26" s="58">
        <f t="shared" si="0"/>
        <v>81</v>
      </c>
      <c r="R26" s="59">
        <f t="shared" si="1"/>
        <v>71.75</v>
      </c>
    </row>
    <row r="27" spans="1:18" ht="15">
      <c r="A27" s="60"/>
      <c r="B27" s="57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7">
        <v>0</v>
      </c>
      <c r="Q27" s="58"/>
      <c r="R27" s="59"/>
    </row>
    <row r="28" spans="1:18" ht="15">
      <c r="A28" s="3" t="s">
        <v>179</v>
      </c>
      <c r="B28" s="57" t="s">
        <v>180</v>
      </c>
      <c r="C28" s="3" t="s">
        <v>181</v>
      </c>
      <c r="D28" s="4">
        <v>74.28571428571429</v>
      </c>
      <c r="E28" s="3">
        <v>10</v>
      </c>
      <c r="F28" s="3">
        <v>9</v>
      </c>
      <c r="G28" s="3">
        <v>10</v>
      </c>
      <c r="H28" s="3">
        <v>10</v>
      </c>
      <c r="I28" s="3">
        <v>10</v>
      </c>
      <c r="J28" s="3">
        <v>6</v>
      </c>
      <c r="K28" s="3">
        <v>5</v>
      </c>
      <c r="L28" s="3">
        <v>4</v>
      </c>
      <c r="M28" s="3">
        <v>6</v>
      </c>
      <c r="N28" s="3">
        <v>5</v>
      </c>
      <c r="O28" s="3">
        <v>5</v>
      </c>
      <c r="P28" s="57">
        <v>0</v>
      </c>
      <c r="Q28" s="58">
        <f t="shared" si="0"/>
        <v>80</v>
      </c>
      <c r="R28" s="59">
        <f t="shared" si="1"/>
        <v>77.14285714285714</v>
      </c>
    </row>
    <row r="29" spans="1:18" ht="15">
      <c r="A29" s="3"/>
      <c r="B29" s="57" t="s">
        <v>182</v>
      </c>
      <c r="C29" s="3" t="s">
        <v>183</v>
      </c>
      <c r="D29" s="4">
        <v>65.71428571428571</v>
      </c>
      <c r="E29" s="3">
        <v>10</v>
      </c>
      <c r="F29" s="3">
        <v>10</v>
      </c>
      <c r="G29" s="3">
        <v>8</v>
      </c>
      <c r="H29" s="3">
        <v>10</v>
      </c>
      <c r="I29" s="3">
        <v>10</v>
      </c>
      <c r="J29" s="3">
        <v>7</v>
      </c>
      <c r="K29" s="3">
        <v>5</v>
      </c>
      <c r="L29" s="3">
        <v>6</v>
      </c>
      <c r="M29" s="3">
        <v>6</v>
      </c>
      <c r="N29" s="3">
        <v>5</v>
      </c>
      <c r="O29" s="3">
        <v>2</v>
      </c>
      <c r="P29" s="57">
        <v>0</v>
      </c>
      <c r="Q29" s="58">
        <f t="shared" si="0"/>
        <v>79</v>
      </c>
      <c r="R29" s="59">
        <f t="shared" si="1"/>
        <v>72.35714285714286</v>
      </c>
    </row>
    <row r="30" spans="1:18" ht="15">
      <c r="A30" s="3"/>
      <c r="B30" s="57" t="s">
        <v>184</v>
      </c>
      <c r="C30" s="3" t="s">
        <v>185</v>
      </c>
      <c r="D30" s="4">
        <v>77.14285714285714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6</v>
      </c>
      <c r="K30" s="3">
        <v>5</v>
      </c>
      <c r="L30" s="3">
        <v>6</v>
      </c>
      <c r="M30" s="3">
        <v>1</v>
      </c>
      <c r="N30" s="3">
        <v>5</v>
      </c>
      <c r="O30" s="3">
        <v>5</v>
      </c>
      <c r="P30" s="57">
        <v>0</v>
      </c>
      <c r="Q30" s="58">
        <f t="shared" si="0"/>
        <v>78</v>
      </c>
      <c r="R30" s="59">
        <f t="shared" si="1"/>
        <v>77.57142857142857</v>
      </c>
    </row>
    <row r="31" spans="1:18" ht="15">
      <c r="A31" s="3"/>
      <c r="B31" s="57" t="s">
        <v>186</v>
      </c>
      <c r="C31" s="3" t="s">
        <v>187</v>
      </c>
      <c r="D31" s="4">
        <v>71.42857142857143</v>
      </c>
      <c r="E31" s="3">
        <v>9</v>
      </c>
      <c r="F31" s="3">
        <v>9</v>
      </c>
      <c r="G31" s="3">
        <v>10</v>
      </c>
      <c r="H31" s="3">
        <v>10</v>
      </c>
      <c r="I31" s="3">
        <v>10</v>
      </c>
      <c r="J31" s="3">
        <v>6</v>
      </c>
      <c r="K31" s="3">
        <v>5</v>
      </c>
      <c r="L31" s="3">
        <v>4</v>
      </c>
      <c r="M31" s="3">
        <v>6</v>
      </c>
      <c r="N31" s="3">
        <v>5</v>
      </c>
      <c r="O31" s="3">
        <v>5</v>
      </c>
      <c r="P31" s="57">
        <v>0</v>
      </c>
      <c r="Q31" s="58">
        <f t="shared" si="0"/>
        <v>79</v>
      </c>
      <c r="R31" s="59">
        <f t="shared" si="1"/>
        <v>75.21428571428572</v>
      </c>
    </row>
    <row r="32" spans="1:18" ht="15">
      <c r="A32" s="3"/>
      <c r="B32" s="57" t="s">
        <v>188</v>
      </c>
      <c r="C32" s="3" t="s">
        <v>189</v>
      </c>
      <c r="D32" s="4">
        <v>90</v>
      </c>
      <c r="E32" s="3">
        <v>10</v>
      </c>
      <c r="F32" s="3">
        <v>10</v>
      </c>
      <c r="G32" s="3">
        <v>8</v>
      </c>
      <c r="H32" s="3">
        <v>10</v>
      </c>
      <c r="I32" s="3">
        <v>10</v>
      </c>
      <c r="J32" s="3">
        <v>9</v>
      </c>
      <c r="K32" s="3">
        <v>5</v>
      </c>
      <c r="L32" s="3">
        <v>6</v>
      </c>
      <c r="M32" s="3">
        <v>6</v>
      </c>
      <c r="N32" s="3">
        <v>5</v>
      </c>
      <c r="O32" s="3">
        <v>5</v>
      </c>
      <c r="P32" s="57">
        <v>-5</v>
      </c>
      <c r="Q32" s="58">
        <f t="shared" si="0"/>
        <v>79</v>
      </c>
      <c r="R32" s="59">
        <f t="shared" si="1"/>
        <v>84.5</v>
      </c>
    </row>
    <row r="33" spans="1:18" ht="15">
      <c r="A33" s="3"/>
      <c r="B33" s="57" t="s">
        <v>190</v>
      </c>
      <c r="C33" s="3" t="s">
        <v>191</v>
      </c>
      <c r="D33" s="4">
        <v>48.57142857142857</v>
      </c>
      <c r="E33" s="3">
        <v>9</v>
      </c>
      <c r="F33" s="3">
        <v>10</v>
      </c>
      <c r="G33" s="3">
        <v>10</v>
      </c>
      <c r="H33" s="3">
        <v>10</v>
      </c>
      <c r="I33" s="3">
        <v>10</v>
      </c>
      <c r="J33" s="3">
        <v>6</v>
      </c>
      <c r="K33" s="3">
        <v>5</v>
      </c>
      <c r="L33" s="3">
        <v>9</v>
      </c>
      <c r="M33" s="3">
        <v>0</v>
      </c>
      <c r="N33" s="3">
        <v>5</v>
      </c>
      <c r="O33" s="3">
        <v>0</v>
      </c>
      <c r="P33" s="57">
        <v>0</v>
      </c>
      <c r="Q33" s="58">
        <f t="shared" si="0"/>
        <v>74</v>
      </c>
      <c r="R33" s="59">
        <f t="shared" si="1"/>
        <v>61.285714285714285</v>
      </c>
    </row>
    <row r="34" spans="1:18" ht="15">
      <c r="A34" s="3"/>
      <c r="B34" s="57" t="s">
        <v>192</v>
      </c>
      <c r="C34" s="3" t="s">
        <v>193</v>
      </c>
      <c r="D34" s="4">
        <v>50</v>
      </c>
      <c r="E34" s="3">
        <v>7</v>
      </c>
      <c r="F34" s="3">
        <v>10</v>
      </c>
      <c r="G34" s="3">
        <v>10</v>
      </c>
      <c r="H34" s="3">
        <v>10</v>
      </c>
      <c r="I34" s="3">
        <v>10</v>
      </c>
      <c r="J34" s="3">
        <v>6</v>
      </c>
      <c r="K34" s="3">
        <v>5</v>
      </c>
      <c r="L34" s="3">
        <v>5</v>
      </c>
      <c r="M34" s="3">
        <v>6</v>
      </c>
      <c r="N34" s="3">
        <v>3</v>
      </c>
      <c r="O34" s="3">
        <v>2</v>
      </c>
      <c r="P34" s="57">
        <v>0</v>
      </c>
      <c r="Q34" s="58">
        <f t="shared" si="0"/>
        <v>74</v>
      </c>
      <c r="R34" s="59">
        <f t="shared" si="1"/>
        <v>62</v>
      </c>
    </row>
    <row r="35" spans="1:18" ht="15">
      <c r="A35" s="3"/>
      <c r="B35" s="57" t="s">
        <v>194</v>
      </c>
      <c r="C35" s="3" t="s">
        <v>181</v>
      </c>
      <c r="D35" s="4">
        <v>55.71428571428571</v>
      </c>
      <c r="E35" s="3">
        <v>10</v>
      </c>
      <c r="F35" s="3">
        <v>10</v>
      </c>
      <c r="G35" s="3">
        <v>10</v>
      </c>
      <c r="H35" s="3">
        <v>10</v>
      </c>
      <c r="I35" s="3">
        <v>10</v>
      </c>
      <c r="J35" s="3">
        <v>10</v>
      </c>
      <c r="K35" s="3">
        <v>5</v>
      </c>
      <c r="L35" s="3">
        <v>5</v>
      </c>
      <c r="M35" s="3">
        <v>0</v>
      </c>
      <c r="N35" s="3">
        <v>5</v>
      </c>
      <c r="O35" s="3">
        <v>5</v>
      </c>
      <c r="P35" s="57">
        <v>0</v>
      </c>
      <c r="Q35" s="58">
        <f t="shared" si="0"/>
        <v>80</v>
      </c>
      <c r="R35" s="59">
        <f t="shared" si="1"/>
        <v>67.85714285714286</v>
      </c>
    </row>
    <row r="36" spans="1:18" ht="15">
      <c r="A36" s="60"/>
      <c r="B36" s="60"/>
      <c r="C36" s="3"/>
      <c r="D36" s="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>
        <v>0</v>
      </c>
      <c r="Q36" s="58"/>
      <c r="R36" s="59"/>
    </row>
    <row r="37" spans="1:18" ht="15">
      <c r="A37" s="3" t="s">
        <v>195</v>
      </c>
      <c r="B37" s="57" t="s">
        <v>196</v>
      </c>
      <c r="C37" s="3" t="s">
        <v>197</v>
      </c>
      <c r="D37" s="4">
        <v>88</v>
      </c>
      <c r="E37" s="3">
        <v>10</v>
      </c>
      <c r="F37" s="3">
        <v>10</v>
      </c>
      <c r="G37" s="3">
        <v>10</v>
      </c>
      <c r="H37" s="3">
        <v>8</v>
      </c>
      <c r="I37" s="3">
        <v>10</v>
      </c>
      <c r="J37" s="3">
        <v>5</v>
      </c>
      <c r="K37" s="3">
        <v>5</v>
      </c>
      <c r="L37" s="3">
        <v>7</v>
      </c>
      <c r="M37" s="3">
        <v>0</v>
      </c>
      <c r="N37" s="3">
        <v>0</v>
      </c>
      <c r="O37" s="3">
        <v>2</v>
      </c>
      <c r="P37" s="57">
        <v>0</v>
      </c>
      <c r="Q37" s="58">
        <f t="shared" si="0"/>
        <v>67</v>
      </c>
      <c r="R37" s="59">
        <f t="shared" si="1"/>
        <v>77.5</v>
      </c>
    </row>
    <row r="38" spans="1:18" ht="15">
      <c r="A38" s="3"/>
      <c r="B38" s="57" t="s">
        <v>198</v>
      </c>
      <c r="C38" s="3" t="s">
        <v>199</v>
      </c>
      <c r="D38" s="4">
        <v>60</v>
      </c>
      <c r="E38" s="3">
        <v>9</v>
      </c>
      <c r="F38" s="3">
        <v>8</v>
      </c>
      <c r="G38" s="3">
        <v>8</v>
      </c>
      <c r="H38" s="3">
        <v>9</v>
      </c>
      <c r="I38" s="3">
        <v>10</v>
      </c>
      <c r="J38" s="3">
        <v>5</v>
      </c>
      <c r="K38" s="3">
        <v>5</v>
      </c>
      <c r="L38" s="3">
        <v>4</v>
      </c>
      <c r="M38" s="3">
        <v>4</v>
      </c>
      <c r="N38" s="3">
        <v>5</v>
      </c>
      <c r="O38" s="3">
        <v>4</v>
      </c>
      <c r="P38" s="57">
        <v>0</v>
      </c>
      <c r="Q38" s="58">
        <f t="shared" si="0"/>
        <v>71</v>
      </c>
      <c r="R38" s="59">
        <f t="shared" si="1"/>
        <v>65.5</v>
      </c>
    </row>
    <row r="39" spans="1:18" ht="15">
      <c r="A39" s="3"/>
      <c r="B39" s="57" t="s">
        <v>200</v>
      </c>
      <c r="C39" s="3" t="s">
        <v>201</v>
      </c>
      <c r="D39" s="4">
        <v>64</v>
      </c>
      <c r="E39" s="3">
        <v>10</v>
      </c>
      <c r="F39" s="3">
        <v>10</v>
      </c>
      <c r="G39" s="3">
        <v>10</v>
      </c>
      <c r="H39" s="3">
        <v>10</v>
      </c>
      <c r="I39" s="3">
        <v>10</v>
      </c>
      <c r="J39" s="3">
        <v>0</v>
      </c>
      <c r="K39" s="3">
        <v>5</v>
      </c>
      <c r="L39" s="3">
        <v>9</v>
      </c>
      <c r="M39" s="3">
        <v>0</v>
      </c>
      <c r="N39" s="3">
        <v>0</v>
      </c>
      <c r="O39" s="3">
        <v>0</v>
      </c>
      <c r="P39" s="57">
        <v>0</v>
      </c>
      <c r="Q39" s="58">
        <f t="shared" si="0"/>
        <v>64</v>
      </c>
      <c r="R39" s="59">
        <f t="shared" si="1"/>
        <v>64</v>
      </c>
    </row>
    <row r="40" spans="1:18" ht="15">
      <c r="A40" s="3"/>
      <c r="B40" s="57" t="s">
        <v>202</v>
      </c>
      <c r="C40" s="3" t="s">
        <v>203</v>
      </c>
      <c r="D40" s="4">
        <v>80</v>
      </c>
      <c r="E40" s="3">
        <v>10</v>
      </c>
      <c r="F40" s="3">
        <v>10</v>
      </c>
      <c r="G40" s="3">
        <v>10</v>
      </c>
      <c r="H40" s="3">
        <v>10</v>
      </c>
      <c r="I40" s="3">
        <v>10</v>
      </c>
      <c r="J40" s="3">
        <v>10</v>
      </c>
      <c r="K40" s="3">
        <v>5</v>
      </c>
      <c r="L40" s="3">
        <v>7</v>
      </c>
      <c r="M40" s="3">
        <v>6</v>
      </c>
      <c r="N40" s="3">
        <v>5</v>
      </c>
      <c r="O40" s="3">
        <v>5</v>
      </c>
      <c r="P40" s="57">
        <v>0</v>
      </c>
      <c r="Q40" s="58">
        <f t="shared" si="0"/>
        <v>88</v>
      </c>
      <c r="R40" s="59">
        <f t="shared" si="1"/>
        <v>84</v>
      </c>
    </row>
    <row r="41" spans="1:18" ht="15">
      <c r="A41" s="3"/>
      <c r="B41" s="57" t="s">
        <v>204</v>
      </c>
      <c r="C41" s="3" t="s">
        <v>205</v>
      </c>
      <c r="D41" s="4">
        <v>87.5</v>
      </c>
      <c r="E41" s="3">
        <v>10</v>
      </c>
      <c r="F41" s="3">
        <v>9</v>
      </c>
      <c r="G41" s="3">
        <v>9</v>
      </c>
      <c r="H41" s="3">
        <v>10</v>
      </c>
      <c r="I41" s="3">
        <v>10</v>
      </c>
      <c r="J41" s="3">
        <v>7</v>
      </c>
      <c r="K41" s="3">
        <v>5</v>
      </c>
      <c r="L41" s="3">
        <v>7</v>
      </c>
      <c r="M41" s="3">
        <v>6</v>
      </c>
      <c r="N41" s="3">
        <v>5</v>
      </c>
      <c r="O41" s="3">
        <v>5</v>
      </c>
      <c r="P41" s="57">
        <v>0</v>
      </c>
      <c r="Q41" s="58">
        <f t="shared" si="0"/>
        <v>83</v>
      </c>
      <c r="R41" s="59">
        <f t="shared" si="1"/>
        <v>85.25</v>
      </c>
    </row>
    <row r="42" spans="1:18" ht="15">
      <c r="A42" s="3"/>
      <c r="B42" s="57" t="s">
        <v>206</v>
      </c>
      <c r="C42" s="3" t="s">
        <v>207</v>
      </c>
      <c r="D42" s="4">
        <v>57.5</v>
      </c>
      <c r="E42" s="3">
        <v>9</v>
      </c>
      <c r="F42" s="3">
        <v>9</v>
      </c>
      <c r="G42" s="3">
        <v>10</v>
      </c>
      <c r="H42" s="3">
        <v>9</v>
      </c>
      <c r="I42" s="3">
        <v>10</v>
      </c>
      <c r="J42" s="3">
        <v>5</v>
      </c>
      <c r="K42" s="3">
        <v>5</v>
      </c>
      <c r="L42" s="3">
        <v>7</v>
      </c>
      <c r="M42" s="3">
        <v>6</v>
      </c>
      <c r="N42" s="3">
        <v>5</v>
      </c>
      <c r="O42" s="3">
        <v>4</v>
      </c>
      <c r="P42" s="57">
        <v>-5</v>
      </c>
      <c r="Q42" s="58">
        <f t="shared" si="0"/>
        <v>74</v>
      </c>
      <c r="R42" s="59">
        <f t="shared" si="1"/>
        <v>65.75</v>
      </c>
    </row>
    <row r="43" spans="1:18" ht="15">
      <c r="A43" s="3"/>
      <c r="B43" s="57" t="s">
        <v>208</v>
      </c>
      <c r="C43" s="3" t="s">
        <v>209</v>
      </c>
      <c r="D43" s="4">
        <v>50</v>
      </c>
      <c r="E43" s="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5</v>
      </c>
      <c r="K43" s="3">
        <v>5</v>
      </c>
      <c r="L43" s="3">
        <v>4</v>
      </c>
      <c r="M43" s="3">
        <v>0</v>
      </c>
      <c r="N43" s="24">
        <v>5</v>
      </c>
      <c r="O43" s="24">
        <v>5</v>
      </c>
      <c r="P43" s="57">
        <v>0</v>
      </c>
      <c r="Q43" s="58">
        <f t="shared" si="0"/>
        <v>74</v>
      </c>
      <c r="R43" s="59">
        <f t="shared" si="1"/>
        <v>62</v>
      </c>
    </row>
  </sheetData>
  <sheetProtection/>
  <printOptions/>
  <pageMargins left="0.4330708661417323" right="0.3937007874015748" top="0.7480314960629921" bottom="0.7480314960629921" header="0.31496062992125984" footer="0.31496062992125984"/>
  <pageSetup fitToHeight="1" fitToWidth="1" horizontalDpi="600" verticalDpi="600" orientation="portrait" paperSize="9" scale="76" r:id="rId1"/>
  <ignoredErrors>
    <ignoredError sqref="Q2:Q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D18" activeCellId="1" sqref="J36 D18"/>
    </sheetView>
  </sheetViews>
  <sheetFormatPr defaultColWidth="9.140625" defaultRowHeight="15"/>
  <cols>
    <col min="3" max="3" width="28.140625" style="0" bestFit="1" customWidth="1"/>
  </cols>
  <sheetData>
    <row r="1" spans="1:13" ht="30">
      <c r="A1" s="63" t="s">
        <v>210</v>
      </c>
      <c r="B1" s="43"/>
      <c r="C1" s="43"/>
      <c r="D1" s="64" t="s">
        <v>131</v>
      </c>
      <c r="E1" s="64" t="s">
        <v>133</v>
      </c>
      <c r="F1" s="64" t="s">
        <v>135</v>
      </c>
      <c r="G1" s="3" t="s">
        <v>137</v>
      </c>
      <c r="H1" s="64" t="s">
        <v>139</v>
      </c>
      <c r="I1" s="64" t="s">
        <v>141</v>
      </c>
      <c r="J1" s="64" t="s">
        <v>143</v>
      </c>
      <c r="K1" s="65"/>
      <c r="L1" s="66" t="s">
        <v>16</v>
      </c>
      <c r="M1" s="40" t="s">
        <v>50</v>
      </c>
    </row>
    <row r="2" spans="1:13" ht="15">
      <c r="A2" s="43"/>
      <c r="B2" s="43" t="s">
        <v>131</v>
      </c>
      <c r="C2" s="3" t="s">
        <v>132</v>
      </c>
      <c r="D2" s="67"/>
      <c r="E2" s="43">
        <v>10</v>
      </c>
      <c r="F2" s="43">
        <v>10</v>
      </c>
      <c r="G2" s="3"/>
      <c r="H2" s="43">
        <v>8</v>
      </c>
      <c r="I2" s="43">
        <v>9</v>
      </c>
      <c r="J2" s="43">
        <v>7</v>
      </c>
      <c r="K2" s="65"/>
      <c r="L2" s="68">
        <f>AVERAGE(D2:K2)</f>
        <v>8.8</v>
      </c>
      <c r="M2" s="45">
        <f>L2*10</f>
        <v>88</v>
      </c>
    </row>
    <row r="3" spans="1:13" ht="15">
      <c r="A3" s="30"/>
      <c r="B3" s="43" t="s">
        <v>133</v>
      </c>
      <c r="C3" s="3" t="s">
        <v>134</v>
      </c>
      <c r="D3" s="43">
        <v>6</v>
      </c>
      <c r="E3" s="67"/>
      <c r="F3" s="43">
        <v>7</v>
      </c>
      <c r="G3" s="3"/>
      <c r="H3" s="43">
        <v>5</v>
      </c>
      <c r="I3" s="43">
        <v>8</v>
      </c>
      <c r="J3" s="43">
        <v>4</v>
      </c>
      <c r="K3" s="65"/>
      <c r="L3" s="68">
        <f aca="true" t="shared" si="0" ref="L3:L8">AVERAGE(D3:K3)</f>
        <v>6</v>
      </c>
      <c r="M3" s="45">
        <f aca="true" t="shared" si="1" ref="M3:M43">L3*10</f>
        <v>60</v>
      </c>
    </row>
    <row r="4" spans="1:13" ht="15">
      <c r="A4" s="30"/>
      <c r="B4" s="43" t="s">
        <v>135</v>
      </c>
      <c r="C4" s="3" t="s">
        <v>136</v>
      </c>
      <c r="D4" s="43">
        <v>9</v>
      </c>
      <c r="E4" s="43">
        <v>7</v>
      </c>
      <c r="F4" s="67"/>
      <c r="G4" s="3"/>
      <c r="H4" s="43">
        <v>6</v>
      </c>
      <c r="I4" s="43">
        <v>5</v>
      </c>
      <c r="J4" s="43">
        <v>8</v>
      </c>
      <c r="K4" s="65"/>
      <c r="L4" s="68">
        <f>AVERAGE(D4:K4)</f>
        <v>7</v>
      </c>
      <c r="M4" s="45">
        <f t="shared" si="1"/>
        <v>70</v>
      </c>
    </row>
    <row r="5" spans="1:13" ht="15">
      <c r="A5" s="30"/>
      <c r="B5" s="43" t="s">
        <v>137</v>
      </c>
      <c r="C5" s="3" t="s">
        <v>138</v>
      </c>
      <c r="D5" s="43">
        <v>5</v>
      </c>
      <c r="E5" s="43">
        <v>5</v>
      </c>
      <c r="F5" s="43">
        <v>5</v>
      </c>
      <c r="G5" s="3"/>
      <c r="H5" s="43">
        <v>7</v>
      </c>
      <c r="I5" s="43">
        <v>6</v>
      </c>
      <c r="J5" s="43">
        <v>6</v>
      </c>
      <c r="K5" s="65"/>
      <c r="L5" s="68">
        <f t="shared" si="0"/>
        <v>5.666666666666667</v>
      </c>
      <c r="M5" s="45">
        <f t="shared" si="1"/>
        <v>56.66666666666667</v>
      </c>
    </row>
    <row r="6" spans="1:13" ht="15">
      <c r="A6" s="30"/>
      <c r="B6" s="43" t="s">
        <v>139</v>
      </c>
      <c r="C6" s="3" t="s">
        <v>140</v>
      </c>
      <c r="D6" s="43">
        <v>8</v>
      </c>
      <c r="E6" s="43">
        <v>9</v>
      </c>
      <c r="F6" s="43">
        <v>4</v>
      </c>
      <c r="G6" s="3"/>
      <c r="H6" s="67"/>
      <c r="I6" s="43">
        <v>7</v>
      </c>
      <c r="J6" s="43">
        <v>5</v>
      </c>
      <c r="K6" s="65"/>
      <c r="L6" s="68">
        <f t="shared" si="0"/>
        <v>6.6</v>
      </c>
      <c r="M6" s="45">
        <f t="shared" si="1"/>
        <v>66</v>
      </c>
    </row>
    <row r="7" spans="1:13" ht="15">
      <c r="A7" s="30"/>
      <c r="B7" s="43" t="s">
        <v>141</v>
      </c>
      <c r="C7" s="3" t="s">
        <v>142</v>
      </c>
      <c r="D7" s="43">
        <v>7</v>
      </c>
      <c r="E7" s="43">
        <v>6</v>
      </c>
      <c r="F7" s="43">
        <v>6</v>
      </c>
      <c r="G7" s="3"/>
      <c r="H7" s="43">
        <v>9</v>
      </c>
      <c r="I7" s="67"/>
      <c r="J7" s="43">
        <v>9</v>
      </c>
      <c r="K7" s="65"/>
      <c r="L7" s="68">
        <f t="shared" si="0"/>
        <v>7.4</v>
      </c>
      <c r="M7" s="45">
        <f t="shared" si="1"/>
        <v>74</v>
      </c>
    </row>
    <row r="8" spans="1:13" ht="15">
      <c r="A8" s="30"/>
      <c r="B8" s="43" t="s">
        <v>143</v>
      </c>
      <c r="C8" s="3" t="s">
        <v>144</v>
      </c>
      <c r="D8" s="43">
        <v>10</v>
      </c>
      <c r="E8" s="43">
        <v>8</v>
      </c>
      <c r="F8" s="43">
        <v>9</v>
      </c>
      <c r="G8" s="3"/>
      <c r="H8" s="43">
        <v>10</v>
      </c>
      <c r="I8" s="43">
        <v>10</v>
      </c>
      <c r="J8" s="67"/>
      <c r="K8" s="65"/>
      <c r="L8" s="68">
        <f t="shared" si="0"/>
        <v>9.4</v>
      </c>
      <c r="M8" s="45">
        <f t="shared" si="1"/>
        <v>94</v>
      </c>
    </row>
    <row r="9" spans="1:13" ht="15">
      <c r="A9" s="63" t="s">
        <v>211</v>
      </c>
      <c r="B9" s="43"/>
      <c r="C9" s="3"/>
      <c r="D9" s="64" t="s">
        <v>146</v>
      </c>
      <c r="E9" s="64" t="s">
        <v>148</v>
      </c>
      <c r="F9" s="64" t="s">
        <v>150</v>
      </c>
      <c r="G9" s="64" t="s">
        <v>152</v>
      </c>
      <c r="H9" s="64" t="s">
        <v>154</v>
      </c>
      <c r="I9" s="43" t="s">
        <v>156</v>
      </c>
      <c r="J9" s="64" t="s">
        <v>158</v>
      </c>
      <c r="K9" s="64" t="s">
        <v>160</v>
      </c>
      <c r="L9" s="68"/>
      <c r="M9" s="45">
        <f t="shared" si="1"/>
        <v>0</v>
      </c>
    </row>
    <row r="10" spans="1:13" ht="15">
      <c r="A10" s="24"/>
      <c r="B10" s="43" t="s">
        <v>146</v>
      </c>
      <c r="C10" s="3" t="s">
        <v>147</v>
      </c>
      <c r="D10" s="67"/>
      <c r="E10" s="43">
        <v>9</v>
      </c>
      <c r="F10" s="43">
        <v>9</v>
      </c>
      <c r="G10" s="43">
        <v>7</v>
      </c>
      <c r="H10" s="43">
        <v>7</v>
      </c>
      <c r="I10" s="43">
        <v>9</v>
      </c>
      <c r="J10" s="43">
        <v>6</v>
      </c>
      <c r="K10" s="65">
        <v>5</v>
      </c>
      <c r="L10" s="68">
        <f>AVERAGE(D10:K10)</f>
        <v>7.428571428571429</v>
      </c>
      <c r="M10" s="45">
        <f t="shared" si="1"/>
        <v>74.28571428571429</v>
      </c>
    </row>
    <row r="11" spans="1:13" ht="15">
      <c r="A11" s="30"/>
      <c r="B11" s="43" t="s">
        <v>148</v>
      </c>
      <c r="C11" s="3" t="s">
        <v>149</v>
      </c>
      <c r="D11" s="69"/>
      <c r="E11" s="67"/>
      <c r="F11" s="43">
        <v>7</v>
      </c>
      <c r="G11" s="69"/>
      <c r="H11" s="43">
        <v>8</v>
      </c>
      <c r="I11" s="43">
        <v>4</v>
      </c>
      <c r="J11" s="43">
        <v>8</v>
      </c>
      <c r="K11" s="65">
        <v>7</v>
      </c>
      <c r="L11" s="68">
        <f aca="true" t="shared" si="2" ref="L11:L43">AVERAGE(D11:K11)</f>
        <v>6.8</v>
      </c>
      <c r="M11" s="45">
        <f t="shared" si="1"/>
        <v>68</v>
      </c>
    </row>
    <row r="12" spans="1:13" ht="15">
      <c r="A12" s="30"/>
      <c r="B12" s="43" t="s">
        <v>150</v>
      </c>
      <c r="C12" s="3" t="s">
        <v>151</v>
      </c>
      <c r="D12" s="43">
        <v>9</v>
      </c>
      <c r="E12" s="43">
        <v>7</v>
      </c>
      <c r="F12" s="67"/>
      <c r="G12" s="43">
        <v>8</v>
      </c>
      <c r="H12" s="43">
        <v>6</v>
      </c>
      <c r="I12" s="43">
        <v>8</v>
      </c>
      <c r="J12" s="43">
        <v>5</v>
      </c>
      <c r="K12" s="65">
        <v>6</v>
      </c>
      <c r="L12" s="68">
        <f t="shared" si="2"/>
        <v>7</v>
      </c>
      <c r="M12" s="45">
        <f t="shared" si="1"/>
        <v>70</v>
      </c>
    </row>
    <row r="13" spans="1:13" ht="15">
      <c r="A13" s="30"/>
      <c r="B13" s="43" t="s">
        <v>152</v>
      </c>
      <c r="C13" s="3" t="s">
        <v>153</v>
      </c>
      <c r="D13" s="43">
        <v>8</v>
      </c>
      <c r="E13" s="43">
        <v>6</v>
      </c>
      <c r="F13" s="43">
        <v>10</v>
      </c>
      <c r="G13" s="67"/>
      <c r="H13" s="43">
        <v>10</v>
      </c>
      <c r="I13" s="43">
        <v>7</v>
      </c>
      <c r="J13" s="43">
        <v>10</v>
      </c>
      <c r="K13" s="65">
        <v>10</v>
      </c>
      <c r="L13" s="68">
        <f t="shared" si="2"/>
        <v>8.714285714285714</v>
      </c>
      <c r="M13" s="45">
        <f t="shared" si="1"/>
        <v>87.14285714285714</v>
      </c>
    </row>
    <row r="14" spans="1:13" ht="15">
      <c r="A14" s="30"/>
      <c r="B14" s="43" t="s">
        <v>154</v>
      </c>
      <c r="C14" s="3" t="s">
        <v>155</v>
      </c>
      <c r="D14" s="43">
        <v>10</v>
      </c>
      <c r="E14" s="43">
        <v>5</v>
      </c>
      <c r="F14" s="43">
        <v>8</v>
      </c>
      <c r="G14" s="43">
        <v>10</v>
      </c>
      <c r="H14" s="67"/>
      <c r="I14" s="43">
        <v>6</v>
      </c>
      <c r="J14" s="43">
        <v>9</v>
      </c>
      <c r="K14" s="65">
        <v>9</v>
      </c>
      <c r="L14" s="68">
        <f t="shared" si="2"/>
        <v>8.142857142857142</v>
      </c>
      <c r="M14" s="45">
        <f t="shared" si="1"/>
        <v>81.42857142857142</v>
      </c>
    </row>
    <row r="15" spans="1:13" ht="15">
      <c r="A15" s="30"/>
      <c r="B15" s="43" t="s">
        <v>156</v>
      </c>
      <c r="C15" s="3" t="s">
        <v>157</v>
      </c>
      <c r="D15" s="43">
        <v>7</v>
      </c>
      <c r="E15" s="43">
        <v>8</v>
      </c>
      <c r="F15" s="43">
        <v>6</v>
      </c>
      <c r="G15" s="43">
        <v>9</v>
      </c>
      <c r="H15" s="43">
        <v>9</v>
      </c>
      <c r="I15" s="67"/>
      <c r="J15" s="43">
        <v>7</v>
      </c>
      <c r="K15" s="65">
        <v>8</v>
      </c>
      <c r="L15" s="68">
        <f t="shared" si="2"/>
        <v>7.714285714285714</v>
      </c>
      <c r="M15" s="45">
        <f t="shared" si="1"/>
        <v>77.14285714285714</v>
      </c>
    </row>
    <row r="16" spans="1:13" ht="15">
      <c r="A16" s="30"/>
      <c r="B16" s="43" t="s">
        <v>158</v>
      </c>
      <c r="C16" s="3" t="s">
        <v>159</v>
      </c>
      <c r="D16" s="43">
        <v>6</v>
      </c>
      <c r="E16" s="43">
        <v>4</v>
      </c>
      <c r="F16" s="43">
        <v>5</v>
      </c>
      <c r="G16" s="24">
        <v>6</v>
      </c>
      <c r="H16" s="24">
        <v>5</v>
      </c>
      <c r="J16" s="67"/>
      <c r="K16" s="70"/>
      <c r="L16" s="68">
        <f t="shared" si="2"/>
        <v>5.2</v>
      </c>
      <c r="M16" s="45">
        <f t="shared" si="1"/>
        <v>52</v>
      </c>
    </row>
    <row r="17" spans="1:13" ht="15">
      <c r="A17" s="46"/>
      <c r="B17" s="43" t="s">
        <v>160</v>
      </c>
      <c r="C17" s="3" t="s">
        <v>161</v>
      </c>
      <c r="D17" s="71">
        <v>5</v>
      </c>
      <c r="E17" s="71">
        <v>7</v>
      </c>
      <c r="F17" s="72"/>
      <c r="G17" s="71">
        <v>4</v>
      </c>
      <c r="H17" s="71">
        <v>5</v>
      </c>
      <c r="I17" s="43">
        <v>5</v>
      </c>
      <c r="J17" s="72"/>
      <c r="K17" s="72"/>
      <c r="L17" s="68">
        <f t="shared" si="2"/>
        <v>5.2</v>
      </c>
      <c r="M17" s="45">
        <f t="shared" si="1"/>
        <v>52</v>
      </c>
    </row>
    <row r="18" spans="1:13" ht="15">
      <c r="A18" s="63" t="s">
        <v>212</v>
      </c>
      <c r="B18" s="43"/>
      <c r="C18" s="3"/>
      <c r="D18" s="24" t="s">
        <v>163</v>
      </c>
      <c r="E18" s="64" t="s">
        <v>165</v>
      </c>
      <c r="F18" s="64" t="s">
        <v>167</v>
      </c>
      <c r="G18" s="43" t="s">
        <v>169</v>
      </c>
      <c r="H18" s="43" t="s">
        <v>171</v>
      </c>
      <c r="I18" s="3" t="s">
        <v>173</v>
      </c>
      <c r="J18" s="64" t="s">
        <v>175</v>
      </c>
      <c r="K18" s="73" t="s">
        <v>177</v>
      </c>
      <c r="L18" s="68"/>
      <c r="M18" s="45">
        <f t="shared" si="1"/>
        <v>0</v>
      </c>
    </row>
    <row r="19" spans="1:13" ht="15">
      <c r="A19" s="30"/>
      <c r="B19" s="43" t="s">
        <v>163</v>
      </c>
      <c r="C19" s="3" t="s">
        <v>164</v>
      </c>
      <c r="D19" s="67"/>
      <c r="E19" s="43">
        <v>8</v>
      </c>
      <c r="F19" s="43">
        <v>9</v>
      </c>
      <c r="G19" s="43"/>
      <c r="H19" s="43"/>
      <c r="I19" s="43">
        <v>9</v>
      </c>
      <c r="J19" s="43">
        <v>10</v>
      </c>
      <c r="K19" s="65">
        <v>6</v>
      </c>
      <c r="L19" s="68">
        <f t="shared" si="2"/>
        <v>8.4</v>
      </c>
      <c r="M19" s="45">
        <f t="shared" si="1"/>
        <v>84</v>
      </c>
    </row>
    <row r="20" spans="1:13" ht="15">
      <c r="A20" s="30"/>
      <c r="B20" s="43" t="s">
        <v>165</v>
      </c>
      <c r="C20" s="3" t="s">
        <v>166</v>
      </c>
      <c r="D20" s="43">
        <v>7</v>
      </c>
      <c r="E20" s="67"/>
      <c r="F20" s="43">
        <v>8</v>
      </c>
      <c r="G20" s="43"/>
      <c r="H20" s="43"/>
      <c r="I20" s="43">
        <v>8</v>
      </c>
      <c r="J20" s="43">
        <v>6</v>
      </c>
      <c r="K20" s="65">
        <v>10</v>
      </c>
      <c r="L20" s="68">
        <f>AVERAGE(D20:K20)</f>
        <v>7.8</v>
      </c>
      <c r="M20" s="45">
        <f t="shared" si="1"/>
        <v>78</v>
      </c>
    </row>
    <row r="21" spans="1:13" ht="15">
      <c r="A21" s="30"/>
      <c r="B21" s="43" t="s">
        <v>167</v>
      </c>
      <c r="C21" s="3" t="s">
        <v>168</v>
      </c>
      <c r="D21" s="43">
        <v>8</v>
      </c>
      <c r="E21" s="43">
        <v>6</v>
      </c>
      <c r="F21" s="67"/>
      <c r="G21" s="43"/>
      <c r="H21" s="43"/>
      <c r="I21" s="43">
        <v>6</v>
      </c>
      <c r="J21" s="43">
        <v>8</v>
      </c>
      <c r="K21" s="65">
        <v>5</v>
      </c>
      <c r="L21" s="68">
        <f t="shared" si="2"/>
        <v>6.6</v>
      </c>
      <c r="M21" s="45">
        <f t="shared" si="1"/>
        <v>66</v>
      </c>
    </row>
    <row r="22" spans="1:13" ht="15">
      <c r="A22" s="30"/>
      <c r="B22" s="43" t="s">
        <v>169</v>
      </c>
      <c r="C22" s="3" t="s">
        <v>170</v>
      </c>
      <c r="D22" s="43">
        <v>3</v>
      </c>
      <c r="E22" s="69"/>
      <c r="F22" s="69"/>
      <c r="G22" s="67"/>
      <c r="H22" s="43"/>
      <c r="I22" s="43">
        <v>4</v>
      </c>
      <c r="J22" s="69"/>
      <c r="K22" s="65">
        <v>3</v>
      </c>
      <c r="L22" s="68">
        <f t="shared" si="2"/>
        <v>3.3333333333333335</v>
      </c>
      <c r="M22" s="45">
        <f t="shared" si="1"/>
        <v>33.333333333333336</v>
      </c>
    </row>
    <row r="23" spans="1:13" ht="15">
      <c r="A23" s="30"/>
      <c r="B23" s="43" t="s">
        <v>171</v>
      </c>
      <c r="C23" s="3" t="s">
        <v>172</v>
      </c>
      <c r="D23" s="43">
        <v>4</v>
      </c>
      <c r="E23" s="43">
        <v>5</v>
      </c>
      <c r="F23" s="43">
        <v>5</v>
      </c>
      <c r="G23" s="43"/>
      <c r="H23" s="67"/>
      <c r="I23" s="43">
        <v>7</v>
      </c>
      <c r="J23" s="43">
        <v>5</v>
      </c>
      <c r="K23" s="65">
        <v>4</v>
      </c>
      <c r="L23" s="68">
        <f t="shared" si="2"/>
        <v>5</v>
      </c>
      <c r="M23" s="45">
        <f t="shared" si="1"/>
        <v>50</v>
      </c>
    </row>
    <row r="24" spans="1:13" ht="15">
      <c r="A24" s="30"/>
      <c r="B24" s="43" t="s">
        <v>173</v>
      </c>
      <c r="C24" s="3" t="s">
        <v>174</v>
      </c>
      <c r="D24" s="43">
        <v>5</v>
      </c>
      <c r="E24" s="43">
        <v>9</v>
      </c>
      <c r="F24" s="69"/>
      <c r="G24" s="43"/>
      <c r="H24" s="43"/>
      <c r="I24" s="67"/>
      <c r="J24" s="69"/>
      <c r="K24" s="65">
        <v>8</v>
      </c>
      <c r="L24" s="68">
        <f t="shared" si="2"/>
        <v>7.333333333333333</v>
      </c>
      <c r="M24" s="45">
        <f t="shared" si="1"/>
        <v>73.33333333333333</v>
      </c>
    </row>
    <row r="25" spans="1:13" ht="15">
      <c r="A25" s="30"/>
      <c r="B25" s="43" t="s">
        <v>175</v>
      </c>
      <c r="C25" s="3" t="s">
        <v>176</v>
      </c>
      <c r="D25" s="43">
        <v>10</v>
      </c>
      <c r="E25" s="43">
        <v>10</v>
      </c>
      <c r="F25" s="43">
        <v>7</v>
      </c>
      <c r="G25" s="43"/>
      <c r="H25" s="43"/>
      <c r="I25" s="43">
        <v>10</v>
      </c>
      <c r="J25" s="67"/>
      <c r="K25" s="65">
        <v>9</v>
      </c>
      <c r="L25" s="68">
        <f t="shared" si="2"/>
        <v>9.2</v>
      </c>
      <c r="M25" s="45">
        <f t="shared" si="1"/>
        <v>92</v>
      </c>
    </row>
    <row r="26" spans="1:13" ht="15">
      <c r="A26" s="30"/>
      <c r="B26" s="43" t="s">
        <v>177</v>
      </c>
      <c r="C26" s="3" t="s">
        <v>178</v>
      </c>
      <c r="D26" s="43">
        <v>6</v>
      </c>
      <c r="E26" s="43">
        <v>7</v>
      </c>
      <c r="F26" s="43">
        <v>6</v>
      </c>
      <c r="G26" s="43"/>
      <c r="H26" s="43"/>
      <c r="I26" s="43">
        <v>5</v>
      </c>
      <c r="J26" s="43">
        <v>7</v>
      </c>
      <c r="K26" s="74"/>
      <c r="L26" s="68">
        <f t="shared" si="2"/>
        <v>6.2</v>
      </c>
      <c r="M26" s="45">
        <f t="shared" si="1"/>
        <v>62</v>
      </c>
    </row>
    <row r="27" spans="1:13" ht="15">
      <c r="A27" s="63" t="s">
        <v>213</v>
      </c>
      <c r="B27" s="43"/>
      <c r="C27" s="3"/>
      <c r="D27" s="64" t="s">
        <v>180</v>
      </c>
      <c r="E27" s="64" t="s">
        <v>182</v>
      </c>
      <c r="F27" s="64" t="s">
        <v>184</v>
      </c>
      <c r="G27" s="64" t="s">
        <v>186</v>
      </c>
      <c r="H27" s="64" t="s">
        <v>188</v>
      </c>
      <c r="I27" s="64" t="s">
        <v>190</v>
      </c>
      <c r="J27" s="64" t="s">
        <v>192</v>
      </c>
      <c r="K27" s="73" t="s">
        <v>194</v>
      </c>
      <c r="L27" s="68"/>
      <c r="M27" s="45">
        <f t="shared" si="1"/>
        <v>0</v>
      </c>
    </row>
    <row r="28" spans="1:13" ht="15">
      <c r="A28" s="30"/>
      <c r="B28" s="43" t="s">
        <v>180</v>
      </c>
      <c r="C28" s="3" t="s">
        <v>181</v>
      </c>
      <c r="D28" s="67"/>
      <c r="E28" s="43">
        <v>4</v>
      </c>
      <c r="F28" s="43">
        <v>7</v>
      </c>
      <c r="G28" s="43">
        <v>10</v>
      </c>
      <c r="H28" s="43">
        <v>8</v>
      </c>
      <c r="I28" s="43">
        <v>9</v>
      </c>
      <c r="J28" s="43">
        <v>5</v>
      </c>
      <c r="K28" s="65">
        <v>9</v>
      </c>
      <c r="L28" s="68">
        <f t="shared" si="2"/>
        <v>7.428571428571429</v>
      </c>
      <c r="M28" s="45">
        <f t="shared" si="1"/>
        <v>74.28571428571429</v>
      </c>
    </row>
    <row r="29" spans="1:13" ht="15">
      <c r="A29" s="30"/>
      <c r="B29" s="43" t="s">
        <v>182</v>
      </c>
      <c r="C29" s="3" t="s">
        <v>183</v>
      </c>
      <c r="D29" s="43">
        <v>8</v>
      </c>
      <c r="E29" s="67"/>
      <c r="F29" s="43">
        <v>5</v>
      </c>
      <c r="G29" s="43">
        <v>9</v>
      </c>
      <c r="H29" s="43">
        <v>7</v>
      </c>
      <c r="I29" s="43">
        <v>7</v>
      </c>
      <c r="J29" s="43">
        <v>4</v>
      </c>
      <c r="K29" s="65">
        <v>6</v>
      </c>
      <c r="L29" s="68">
        <f t="shared" si="2"/>
        <v>6.571428571428571</v>
      </c>
      <c r="M29" s="45">
        <f t="shared" si="1"/>
        <v>65.71428571428571</v>
      </c>
    </row>
    <row r="30" spans="1:13" ht="15">
      <c r="A30" s="30"/>
      <c r="B30" s="43" t="s">
        <v>184</v>
      </c>
      <c r="C30" s="3" t="s">
        <v>185</v>
      </c>
      <c r="D30" s="43">
        <v>7</v>
      </c>
      <c r="E30" s="43">
        <v>9</v>
      </c>
      <c r="F30" s="67"/>
      <c r="G30" s="43">
        <v>7</v>
      </c>
      <c r="H30" s="43">
        <v>9</v>
      </c>
      <c r="I30" s="43">
        <v>8</v>
      </c>
      <c r="J30" s="43">
        <v>7</v>
      </c>
      <c r="K30" s="65">
        <v>7</v>
      </c>
      <c r="L30" s="68">
        <f t="shared" si="2"/>
        <v>7.714285714285714</v>
      </c>
      <c r="M30" s="45">
        <f t="shared" si="1"/>
        <v>77.14285714285714</v>
      </c>
    </row>
    <row r="31" spans="1:13" ht="15">
      <c r="A31" s="30"/>
      <c r="B31" s="43" t="s">
        <v>186</v>
      </c>
      <c r="C31" s="3" t="s">
        <v>187</v>
      </c>
      <c r="D31" s="43">
        <v>6</v>
      </c>
      <c r="E31" s="43">
        <v>8</v>
      </c>
      <c r="F31" s="43">
        <v>8</v>
      </c>
      <c r="G31" s="67"/>
      <c r="H31" s="43">
        <v>10</v>
      </c>
      <c r="I31" s="43">
        <v>4</v>
      </c>
      <c r="J31" s="43">
        <v>6</v>
      </c>
      <c r="K31" s="65">
        <v>8</v>
      </c>
      <c r="L31" s="68">
        <f t="shared" si="2"/>
        <v>7.142857142857143</v>
      </c>
      <c r="M31" s="45">
        <f t="shared" si="1"/>
        <v>71.42857142857143</v>
      </c>
    </row>
    <row r="32" spans="1:13" ht="15">
      <c r="A32" s="30"/>
      <c r="B32" s="43" t="s">
        <v>188</v>
      </c>
      <c r="C32" s="3" t="s">
        <v>189</v>
      </c>
      <c r="D32" s="43">
        <v>10</v>
      </c>
      <c r="E32" s="43">
        <v>10</v>
      </c>
      <c r="F32" s="43">
        <v>10</v>
      </c>
      <c r="G32" s="43">
        <v>4</v>
      </c>
      <c r="H32" s="67"/>
      <c r="I32" s="43">
        <v>10</v>
      </c>
      <c r="J32" s="43">
        <v>9</v>
      </c>
      <c r="K32" s="65">
        <v>10</v>
      </c>
      <c r="L32" s="68">
        <f t="shared" si="2"/>
        <v>9</v>
      </c>
      <c r="M32" s="45">
        <f t="shared" si="1"/>
        <v>90</v>
      </c>
    </row>
    <row r="33" spans="1:13" ht="15">
      <c r="A33" s="30"/>
      <c r="B33" s="43" t="s">
        <v>190</v>
      </c>
      <c r="C33" s="3" t="s">
        <v>191</v>
      </c>
      <c r="D33" s="43">
        <v>5</v>
      </c>
      <c r="E33" s="43">
        <v>6</v>
      </c>
      <c r="F33" s="43">
        <v>4</v>
      </c>
      <c r="G33" s="43">
        <v>6</v>
      </c>
      <c r="H33" s="43">
        <v>5</v>
      </c>
      <c r="I33" s="67"/>
      <c r="J33" s="43">
        <v>3</v>
      </c>
      <c r="K33" s="65">
        <v>5</v>
      </c>
      <c r="L33" s="68">
        <f t="shared" si="2"/>
        <v>4.857142857142857</v>
      </c>
      <c r="M33" s="45">
        <f t="shared" si="1"/>
        <v>48.57142857142857</v>
      </c>
    </row>
    <row r="34" spans="1:13" ht="15">
      <c r="A34" s="30"/>
      <c r="B34" s="43" t="s">
        <v>192</v>
      </c>
      <c r="C34" s="3" t="s">
        <v>193</v>
      </c>
      <c r="D34" s="43">
        <v>4</v>
      </c>
      <c r="E34" s="43">
        <v>3</v>
      </c>
      <c r="F34" s="43">
        <v>6</v>
      </c>
      <c r="G34" s="43">
        <v>8</v>
      </c>
      <c r="H34" s="69"/>
      <c r="I34" s="43">
        <v>5</v>
      </c>
      <c r="J34" s="67"/>
      <c r="K34" s="65">
        <v>4</v>
      </c>
      <c r="L34" s="68">
        <f t="shared" si="2"/>
        <v>5</v>
      </c>
      <c r="M34" s="45">
        <f t="shared" si="1"/>
        <v>50</v>
      </c>
    </row>
    <row r="35" spans="1:13" ht="15">
      <c r="A35" s="30"/>
      <c r="B35" s="43" t="s">
        <v>194</v>
      </c>
      <c r="C35" s="3" t="s">
        <v>181</v>
      </c>
      <c r="D35" s="43">
        <v>3</v>
      </c>
      <c r="E35" s="43">
        <v>5</v>
      </c>
      <c r="F35" s="43">
        <v>9</v>
      </c>
      <c r="G35" s="43">
        <v>5</v>
      </c>
      <c r="H35" s="43">
        <v>6</v>
      </c>
      <c r="I35" s="43">
        <v>3</v>
      </c>
      <c r="J35" s="43">
        <v>8</v>
      </c>
      <c r="K35" s="74"/>
      <c r="L35" s="68">
        <f t="shared" si="2"/>
        <v>5.571428571428571</v>
      </c>
      <c r="M35" s="45">
        <f t="shared" si="1"/>
        <v>55.71428571428571</v>
      </c>
    </row>
    <row r="36" spans="1:13" ht="15">
      <c r="A36" s="63" t="s">
        <v>214</v>
      </c>
      <c r="B36" s="43"/>
      <c r="C36" s="3"/>
      <c r="D36" s="43" t="s">
        <v>196</v>
      </c>
      <c r="E36" s="64" t="s">
        <v>198</v>
      </c>
      <c r="F36" s="43" t="s">
        <v>200</v>
      </c>
      <c r="G36" s="64" t="s">
        <v>202</v>
      </c>
      <c r="H36" s="64" t="s">
        <v>204</v>
      </c>
      <c r="I36" s="64" t="s">
        <v>206</v>
      </c>
      <c r="J36" s="24" t="s">
        <v>208</v>
      </c>
      <c r="K36" s="65"/>
      <c r="L36" s="68"/>
      <c r="M36" s="45">
        <f t="shared" si="1"/>
        <v>0</v>
      </c>
    </row>
    <row r="37" spans="1:13" ht="15">
      <c r="A37" s="30"/>
      <c r="B37" s="43" t="s">
        <v>196</v>
      </c>
      <c r="C37" s="3" t="s">
        <v>197</v>
      </c>
      <c r="D37" s="67"/>
      <c r="E37" s="43">
        <v>10</v>
      </c>
      <c r="F37" s="43"/>
      <c r="G37" s="43">
        <v>8</v>
      </c>
      <c r="H37" s="43">
        <v>10</v>
      </c>
      <c r="I37" s="43">
        <v>8</v>
      </c>
      <c r="J37" s="43">
        <v>8</v>
      </c>
      <c r="K37" s="65"/>
      <c r="L37" s="68">
        <f>AVERAGE(D37:K37)</f>
        <v>8.8</v>
      </c>
      <c r="M37" s="45">
        <f t="shared" si="1"/>
        <v>88</v>
      </c>
    </row>
    <row r="38" spans="1:13" ht="15">
      <c r="A38" s="30"/>
      <c r="B38" s="43" t="s">
        <v>198</v>
      </c>
      <c r="C38" s="3" t="s">
        <v>199</v>
      </c>
      <c r="D38" s="43"/>
      <c r="E38" s="67"/>
      <c r="F38" s="43"/>
      <c r="G38" s="43">
        <v>7</v>
      </c>
      <c r="H38" s="43">
        <v>6</v>
      </c>
      <c r="I38" s="43">
        <v>7</v>
      </c>
      <c r="J38" s="43">
        <v>4</v>
      </c>
      <c r="K38" s="65"/>
      <c r="L38" s="68">
        <f>AVERAGE(D38:K38)</f>
        <v>6</v>
      </c>
      <c r="M38" s="45">
        <f t="shared" si="1"/>
        <v>60</v>
      </c>
    </row>
    <row r="39" spans="1:13" ht="15">
      <c r="A39" s="30"/>
      <c r="B39" s="43" t="s">
        <v>200</v>
      </c>
      <c r="C39" s="3" t="s">
        <v>201</v>
      </c>
      <c r="D39" s="43"/>
      <c r="E39" s="43">
        <v>9</v>
      </c>
      <c r="F39" s="67"/>
      <c r="G39" s="43">
        <v>4</v>
      </c>
      <c r="H39" s="43">
        <v>7</v>
      </c>
      <c r="I39" s="43">
        <v>6</v>
      </c>
      <c r="J39" s="43">
        <v>6</v>
      </c>
      <c r="K39" s="65"/>
      <c r="L39" s="68">
        <f t="shared" si="2"/>
        <v>6.4</v>
      </c>
      <c r="M39" s="45">
        <f t="shared" si="1"/>
        <v>64</v>
      </c>
    </row>
    <row r="40" spans="1:13" ht="15">
      <c r="A40" s="30"/>
      <c r="B40" s="43" t="s">
        <v>202</v>
      </c>
      <c r="C40" s="3" t="s">
        <v>203</v>
      </c>
      <c r="D40" s="43"/>
      <c r="E40" s="43">
        <v>8</v>
      </c>
      <c r="F40" s="43"/>
      <c r="G40" s="67"/>
      <c r="H40" s="43">
        <v>9</v>
      </c>
      <c r="I40" s="43">
        <v>10</v>
      </c>
      <c r="J40" s="43">
        <v>5</v>
      </c>
      <c r="K40" s="65"/>
      <c r="L40" s="68">
        <f t="shared" si="2"/>
        <v>8</v>
      </c>
      <c r="M40" s="45">
        <f t="shared" si="1"/>
        <v>80</v>
      </c>
    </row>
    <row r="41" spans="1:13" ht="15">
      <c r="A41" s="30"/>
      <c r="B41" s="43" t="s">
        <v>204</v>
      </c>
      <c r="C41" s="3" t="s">
        <v>205</v>
      </c>
      <c r="D41" s="43"/>
      <c r="E41" s="43">
        <v>7</v>
      </c>
      <c r="F41" s="43"/>
      <c r="G41" s="43">
        <v>9</v>
      </c>
      <c r="H41" s="67"/>
      <c r="I41" s="43">
        <v>9</v>
      </c>
      <c r="J41" s="43">
        <v>10</v>
      </c>
      <c r="K41" s="65"/>
      <c r="L41" s="68">
        <f t="shared" si="2"/>
        <v>8.75</v>
      </c>
      <c r="M41" s="45">
        <f t="shared" si="1"/>
        <v>87.5</v>
      </c>
    </row>
    <row r="42" spans="1:13" ht="15">
      <c r="A42" s="30"/>
      <c r="B42" s="43" t="s">
        <v>206</v>
      </c>
      <c r="C42" s="3" t="s">
        <v>207</v>
      </c>
      <c r="D42" s="43"/>
      <c r="E42" s="43">
        <v>5</v>
      </c>
      <c r="F42" s="43"/>
      <c r="G42" s="43">
        <v>6</v>
      </c>
      <c r="H42" s="43">
        <v>5</v>
      </c>
      <c r="I42" s="67"/>
      <c r="J42" s="43">
        <v>7</v>
      </c>
      <c r="K42" s="65"/>
      <c r="L42" s="68">
        <f>AVERAGE(D42:K42)</f>
        <v>5.75</v>
      </c>
      <c r="M42" s="45">
        <f t="shared" si="1"/>
        <v>57.5</v>
      </c>
    </row>
    <row r="43" spans="1:13" ht="15">
      <c r="A43" s="30"/>
      <c r="B43" s="43" t="s">
        <v>208</v>
      </c>
      <c r="C43" s="3" t="s">
        <v>209</v>
      </c>
      <c r="D43" s="43"/>
      <c r="E43" s="43">
        <v>6</v>
      </c>
      <c r="F43" s="43"/>
      <c r="G43" s="43">
        <v>5</v>
      </c>
      <c r="H43" s="43">
        <v>4</v>
      </c>
      <c r="I43" s="43">
        <v>5</v>
      </c>
      <c r="J43" s="67"/>
      <c r="K43" s="65"/>
      <c r="L43" s="68">
        <f t="shared" si="2"/>
        <v>5</v>
      </c>
      <c r="M43" s="45">
        <f t="shared" si="1"/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M6" sqref="M6"/>
    </sheetView>
  </sheetViews>
  <sheetFormatPr defaultColWidth="9.140625" defaultRowHeight="15"/>
  <cols>
    <col min="1" max="1" width="4.00390625" style="0" bestFit="1" customWidth="1"/>
    <col min="2" max="2" width="8.57421875" style="0" bestFit="1" customWidth="1"/>
    <col min="3" max="3" width="28.140625" style="0" bestFit="1" customWidth="1"/>
    <col min="4" max="4" width="9.00390625" style="0" bestFit="1" customWidth="1"/>
    <col min="5" max="7" width="11.7109375" style="0" bestFit="1" customWidth="1"/>
    <col min="8" max="8" width="9.00390625" style="0" bestFit="1" customWidth="1"/>
    <col min="9" max="9" width="11.7109375" style="0" bestFit="1" customWidth="1"/>
    <col min="10" max="11" width="3.57421875" style="0" bestFit="1" customWidth="1"/>
  </cols>
  <sheetData>
    <row r="1" spans="1:11" ht="174" customHeight="1">
      <c r="A1" s="27" t="s">
        <v>59</v>
      </c>
      <c r="B1" s="27" t="s">
        <v>0</v>
      </c>
      <c r="C1" s="27" t="s">
        <v>1</v>
      </c>
      <c r="D1" s="27" t="s">
        <v>51</v>
      </c>
      <c r="E1" s="27" t="s">
        <v>52</v>
      </c>
      <c r="F1" s="27" t="s">
        <v>53</v>
      </c>
      <c r="G1" s="27" t="s">
        <v>54</v>
      </c>
      <c r="H1" s="27" t="s">
        <v>55</v>
      </c>
      <c r="I1" s="27" t="s">
        <v>56</v>
      </c>
      <c r="J1" s="27" t="s">
        <v>57</v>
      </c>
      <c r="K1" s="28" t="s">
        <v>58</v>
      </c>
    </row>
    <row r="2" spans="1:11" ht="15">
      <c r="A2" s="3" t="s">
        <v>130</v>
      </c>
      <c r="B2" s="57" t="s">
        <v>131</v>
      </c>
      <c r="C2" s="3" t="s">
        <v>132</v>
      </c>
      <c r="D2" s="25"/>
      <c r="E2" s="24"/>
      <c r="F2" s="24"/>
      <c r="G2" s="24"/>
      <c r="H2" s="24"/>
      <c r="I2" s="24"/>
      <c r="J2" s="24"/>
      <c r="K2" s="29">
        <f>SUM(D2:J2)</f>
        <v>0</v>
      </c>
    </row>
    <row r="3" spans="1:11" ht="15">
      <c r="A3" s="3"/>
      <c r="B3" s="57" t="s">
        <v>133</v>
      </c>
      <c r="C3" s="3" t="s">
        <v>134</v>
      </c>
      <c r="D3" s="25"/>
      <c r="E3" s="24"/>
      <c r="F3" s="24"/>
      <c r="G3" s="24"/>
      <c r="H3" s="24"/>
      <c r="I3" s="24"/>
      <c r="J3" s="24"/>
      <c r="K3" s="29">
        <f aca="true" t="shared" si="0" ref="K3:K43">SUM(D3:J3)</f>
        <v>0</v>
      </c>
    </row>
    <row r="4" spans="1:11" ht="15">
      <c r="A4" s="3"/>
      <c r="B4" s="57" t="s">
        <v>135</v>
      </c>
      <c r="C4" s="3" t="s">
        <v>136</v>
      </c>
      <c r="D4" s="25"/>
      <c r="E4" s="24"/>
      <c r="F4" s="24"/>
      <c r="G4" s="24"/>
      <c r="H4" s="24"/>
      <c r="I4" s="24"/>
      <c r="J4" s="24"/>
      <c r="K4" s="29">
        <f t="shared" si="0"/>
        <v>0</v>
      </c>
    </row>
    <row r="5" spans="1:11" ht="15">
      <c r="A5" s="3"/>
      <c r="B5" s="57" t="s">
        <v>137</v>
      </c>
      <c r="C5" s="3" t="s">
        <v>138</v>
      </c>
      <c r="D5" s="25"/>
      <c r="E5" s="24"/>
      <c r="F5" s="24"/>
      <c r="G5" s="24"/>
      <c r="H5" s="24"/>
      <c r="I5" s="24"/>
      <c r="J5" s="24"/>
      <c r="K5" s="29">
        <f t="shared" si="0"/>
        <v>0</v>
      </c>
    </row>
    <row r="6" spans="1:11" ht="15">
      <c r="A6" s="3"/>
      <c r="B6" s="57" t="s">
        <v>139</v>
      </c>
      <c r="C6" s="3" t="s">
        <v>140</v>
      </c>
      <c r="D6" s="25"/>
      <c r="E6" s="24"/>
      <c r="F6" s="24"/>
      <c r="G6" s="24"/>
      <c r="H6" s="24"/>
      <c r="I6" s="24"/>
      <c r="J6" s="24"/>
      <c r="K6" s="29">
        <f t="shared" si="0"/>
        <v>0</v>
      </c>
    </row>
    <row r="7" spans="1:11" ht="15">
      <c r="A7" s="3"/>
      <c r="B7" s="57" t="s">
        <v>141</v>
      </c>
      <c r="C7" s="3" t="s">
        <v>142</v>
      </c>
      <c r="D7" s="25"/>
      <c r="E7" s="24"/>
      <c r="F7" s="24"/>
      <c r="G7" s="24"/>
      <c r="H7" s="24"/>
      <c r="I7" s="24"/>
      <c r="J7" s="24"/>
      <c r="K7" s="29">
        <f t="shared" si="0"/>
        <v>0</v>
      </c>
    </row>
    <row r="8" spans="1:11" ht="15">
      <c r="A8" s="3"/>
      <c r="B8" s="57" t="s">
        <v>143</v>
      </c>
      <c r="C8" s="3" t="s">
        <v>144</v>
      </c>
      <c r="D8" s="25"/>
      <c r="E8" s="24"/>
      <c r="F8" s="24"/>
      <c r="G8" s="24"/>
      <c r="H8" s="24"/>
      <c r="I8" s="24"/>
      <c r="J8" s="24"/>
      <c r="K8" s="29">
        <f t="shared" si="0"/>
        <v>0</v>
      </c>
    </row>
    <row r="9" spans="1:11" ht="15">
      <c r="A9" s="60"/>
      <c r="B9" s="57"/>
      <c r="C9" s="3"/>
      <c r="D9" s="25"/>
      <c r="E9" s="24"/>
      <c r="F9" s="24"/>
      <c r="G9" s="24"/>
      <c r="H9" s="24"/>
      <c r="I9" s="24"/>
      <c r="J9" s="24"/>
      <c r="K9" s="29">
        <f t="shared" si="0"/>
        <v>0</v>
      </c>
    </row>
    <row r="10" spans="1:11" ht="15">
      <c r="A10" s="3" t="s">
        <v>145</v>
      </c>
      <c r="B10" s="57" t="s">
        <v>146</v>
      </c>
      <c r="C10" s="3" t="s">
        <v>147</v>
      </c>
      <c r="D10" s="25"/>
      <c r="E10" s="24"/>
      <c r="F10" s="24"/>
      <c r="G10" s="24"/>
      <c r="H10" s="24"/>
      <c r="I10" s="24"/>
      <c r="J10" s="24"/>
      <c r="K10" s="29">
        <f t="shared" si="0"/>
        <v>0</v>
      </c>
    </row>
    <row r="11" spans="1:11" ht="15">
      <c r="A11" s="3"/>
      <c r="B11" s="57" t="s">
        <v>148</v>
      </c>
      <c r="C11" s="3" t="s">
        <v>149</v>
      </c>
      <c r="D11" s="25"/>
      <c r="E11" s="24"/>
      <c r="F11" s="24"/>
      <c r="G11" s="24"/>
      <c r="H11" s="24"/>
      <c r="I11" s="24"/>
      <c r="J11" s="24"/>
      <c r="K11" s="29">
        <f t="shared" si="0"/>
        <v>0</v>
      </c>
    </row>
    <row r="12" spans="1:11" ht="15">
      <c r="A12" s="3"/>
      <c r="B12" s="57" t="s">
        <v>150</v>
      </c>
      <c r="C12" s="3" t="s">
        <v>151</v>
      </c>
      <c r="D12" s="25"/>
      <c r="E12" s="24"/>
      <c r="F12" s="24"/>
      <c r="G12" s="24"/>
      <c r="H12" s="24"/>
      <c r="I12" s="24"/>
      <c r="J12" s="24"/>
      <c r="K12" s="29">
        <f t="shared" si="0"/>
        <v>0</v>
      </c>
    </row>
    <row r="13" spans="1:11" ht="15">
      <c r="A13" s="3"/>
      <c r="B13" s="57" t="s">
        <v>152</v>
      </c>
      <c r="C13" s="3" t="s">
        <v>153</v>
      </c>
      <c r="D13" s="25"/>
      <c r="E13" s="24"/>
      <c r="F13" s="24"/>
      <c r="G13" s="24"/>
      <c r="H13" s="24"/>
      <c r="I13" s="24"/>
      <c r="J13" s="24"/>
      <c r="K13" s="29">
        <f t="shared" si="0"/>
        <v>0</v>
      </c>
    </row>
    <row r="14" spans="1:11" ht="15">
      <c r="A14" s="3"/>
      <c r="B14" s="57" t="s">
        <v>154</v>
      </c>
      <c r="C14" s="3" t="s">
        <v>155</v>
      </c>
      <c r="D14" s="25"/>
      <c r="E14" s="24"/>
      <c r="F14" s="24"/>
      <c r="G14" s="24"/>
      <c r="H14" s="24"/>
      <c r="I14" s="24"/>
      <c r="J14" s="24"/>
      <c r="K14" s="29">
        <f t="shared" si="0"/>
        <v>0</v>
      </c>
    </row>
    <row r="15" spans="1:11" ht="15">
      <c r="A15" s="3"/>
      <c r="B15" s="57" t="s">
        <v>156</v>
      </c>
      <c r="C15" s="3" t="s">
        <v>157</v>
      </c>
      <c r="D15" s="25"/>
      <c r="E15" s="24"/>
      <c r="F15" s="24"/>
      <c r="G15" s="24"/>
      <c r="H15" s="24"/>
      <c r="I15" s="24"/>
      <c r="J15" s="24"/>
      <c r="K15" s="29">
        <f t="shared" si="0"/>
        <v>0</v>
      </c>
    </row>
    <row r="16" spans="1:11" ht="15">
      <c r="A16" s="3"/>
      <c r="B16" s="57" t="s">
        <v>158</v>
      </c>
      <c r="C16" s="3" t="s">
        <v>159</v>
      </c>
      <c r="D16" s="25"/>
      <c r="E16" s="24"/>
      <c r="F16" s="24">
        <v>-5</v>
      </c>
      <c r="G16" s="24"/>
      <c r="H16" s="24"/>
      <c r="I16" s="24"/>
      <c r="J16" s="24"/>
      <c r="K16" s="29">
        <f t="shared" si="0"/>
        <v>-5</v>
      </c>
    </row>
    <row r="17" spans="1:11" ht="15">
      <c r="A17" s="3"/>
      <c r="B17" s="57" t="s">
        <v>160</v>
      </c>
      <c r="C17" s="3" t="s">
        <v>161</v>
      </c>
      <c r="D17" s="25"/>
      <c r="E17" s="24"/>
      <c r="F17" s="24"/>
      <c r="G17" s="24"/>
      <c r="H17" s="24"/>
      <c r="I17" s="24"/>
      <c r="J17" s="24"/>
      <c r="K17" s="29">
        <f t="shared" si="0"/>
        <v>0</v>
      </c>
    </row>
    <row r="18" spans="1:11" ht="15">
      <c r="A18" s="60"/>
      <c r="B18" s="57"/>
      <c r="C18" s="3"/>
      <c r="D18" s="54"/>
      <c r="E18" s="24"/>
      <c r="F18" s="24"/>
      <c r="G18" s="24"/>
      <c r="H18" s="24"/>
      <c r="I18" s="24"/>
      <c r="J18" s="24"/>
      <c r="K18" s="29">
        <f t="shared" si="0"/>
        <v>0</v>
      </c>
    </row>
    <row r="19" spans="1:11" ht="15">
      <c r="A19" s="3" t="s">
        <v>162</v>
      </c>
      <c r="B19" s="57" t="s">
        <v>163</v>
      </c>
      <c r="C19" s="3" t="s">
        <v>164</v>
      </c>
      <c r="D19" s="25"/>
      <c r="E19" s="24"/>
      <c r="F19" s="24"/>
      <c r="G19" s="24"/>
      <c r="H19" s="24"/>
      <c r="I19" s="24"/>
      <c r="J19" s="24"/>
      <c r="K19" s="29">
        <f t="shared" si="0"/>
        <v>0</v>
      </c>
    </row>
    <row r="20" spans="1:11" ht="15">
      <c r="A20" s="3"/>
      <c r="B20" s="57" t="s">
        <v>165</v>
      </c>
      <c r="C20" s="3" t="s">
        <v>166</v>
      </c>
      <c r="D20" s="25"/>
      <c r="E20" s="24"/>
      <c r="F20" s="24"/>
      <c r="G20" s="24"/>
      <c r="H20" s="24"/>
      <c r="I20" s="24"/>
      <c r="J20" s="24"/>
      <c r="K20" s="29">
        <f t="shared" si="0"/>
        <v>0</v>
      </c>
    </row>
    <row r="21" spans="1:11" ht="15">
      <c r="A21" s="3"/>
      <c r="B21" s="57" t="s">
        <v>167</v>
      </c>
      <c r="C21" s="3" t="s">
        <v>168</v>
      </c>
      <c r="D21" s="25"/>
      <c r="E21" s="24">
        <v>-5</v>
      </c>
      <c r="F21" s="24"/>
      <c r="G21" s="24"/>
      <c r="H21" s="24"/>
      <c r="I21" s="24"/>
      <c r="J21" s="24"/>
      <c r="K21" s="29">
        <f t="shared" si="0"/>
        <v>-5</v>
      </c>
    </row>
    <row r="22" spans="1:11" ht="15">
      <c r="A22" s="3"/>
      <c r="B22" s="57" t="s">
        <v>169</v>
      </c>
      <c r="C22" s="3" t="s">
        <v>170</v>
      </c>
      <c r="D22" s="25"/>
      <c r="E22" s="24"/>
      <c r="F22" s="24"/>
      <c r="G22" s="24"/>
      <c r="H22" s="24"/>
      <c r="I22" s="24"/>
      <c r="J22" s="24"/>
      <c r="K22" s="29">
        <f t="shared" si="0"/>
        <v>0</v>
      </c>
    </row>
    <row r="23" spans="1:11" ht="15">
      <c r="A23" s="3"/>
      <c r="B23" s="57" t="s">
        <v>171</v>
      </c>
      <c r="C23" s="3" t="s">
        <v>172</v>
      </c>
      <c r="D23" s="25"/>
      <c r="E23" s="24">
        <v>-5</v>
      </c>
      <c r="F23" s="24"/>
      <c r="G23" s="24"/>
      <c r="H23" s="24"/>
      <c r="I23" s="24"/>
      <c r="J23" s="24"/>
      <c r="K23" s="29">
        <f t="shared" si="0"/>
        <v>-5</v>
      </c>
    </row>
    <row r="24" spans="1:11" ht="15">
      <c r="A24" s="3"/>
      <c r="B24" s="57" t="s">
        <v>173</v>
      </c>
      <c r="C24" s="3" t="s">
        <v>174</v>
      </c>
      <c r="D24" s="25"/>
      <c r="E24" s="24">
        <v>-5</v>
      </c>
      <c r="F24" s="24"/>
      <c r="G24" s="24"/>
      <c r="H24" s="24"/>
      <c r="I24" s="24"/>
      <c r="J24" s="24"/>
      <c r="K24" s="29">
        <f t="shared" si="0"/>
        <v>-5</v>
      </c>
    </row>
    <row r="25" spans="1:11" ht="15">
      <c r="A25" s="3"/>
      <c r="B25" s="57" t="s">
        <v>175</v>
      </c>
      <c r="C25" s="3" t="s">
        <v>176</v>
      </c>
      <c r="D25" s="25"/>
      <c r="E25" s="24"/>
      <c r="F25" s="24"/>
      <c r="G25" s="24"/>
      <c r="H25" s="24"/>
      <c r="I25" s="24"/>
      <c r="J25" s="24"/>
      <c r="K25" s="29">
        <f t="shared" si="0"/>
        <v>0</v>
      </c>
    </row>
    <row r="26" spans="1:11" ht="15">
      <c r="A26" s="3"/>
      <c r="B26" s="57" t="s">
        <v>177</v>
      </c>
      <c r="C26" s="3" t="s">
        <v>178</v>
      </c>
      <c r="D26" s="25"/>
      <c r="E26" s="24"/>
      <c r="F26" s="24"/>
      <c r="G26" s="24"/>
      <c r="H26" s="24"/>
      <c r="I26" s="24"/>
      <c r="J26" s="24"/>
      <c r="K26" s="29">
        <f t="shared" si="0"/>
        <v>0</v>
      </c>
    </row>
    <row r="27" spans="1:11" ht="15">
      <c r="A27" s="60"/>
      <c r="B27" s="57"/>
      <c r="C27" s="3"/>
      <c r="D27" s="25"/>
      <c r="E27" s="24"/>
      <c r="F27" s="24"/>
      <c r="G27" s="24"/>
      <c r="H27" s="24"/>
      <c r="I27" s="24"/>
      <c r="J27" s="24"/>
      <c r="K27" s="29">
        <f t="shared" si="0"/>
        <v>0</v>
      </c>
    </row>
    <row r="28" spans="1:11" ht="15">
      <c r="A28" s="3" t="s">
        <v>179</v>
      </c>
      <c r="B28" s="57" t="s">
        <v>180</v>
      </c>
      <c r="C28" s="3" t="s">
        <v>181</v>
      </c>
      <c r="D28" s="25"/>
      <c r="E28" s="24"/>
      <c r="F28" s="24"/>
      <c r="G28" s="24"/>
      <c r="H28" s="24"/>
      <c r="I28" s="24"/>
      <c r="J28" s="24"/>
      <c r="K28" s="29">
        <f t="shared" si="0"/>
        <v>0</v>
      </c>
    </row>
    <row r="29" spans="1:11" ht="15">
      <c r="A29" s="3"/>
      <c r="B29" s="57" t="s">
        <v>182</v>
      </c>
      <c r="C29" s="3" t="s">
        <v>183</v>
      </c>
      <c r="D29" s="25"/>
      <c r="E29" s="24"/>
      <c r="F29" s="24"/>
      <c r="G29" s="24"/>
      <c r="H29" s="24"/>
      <c r="I29" s="24"/>
      <c r="J29" s="24"/>
      <c r="K29" s="29">
        <f t="shared" si="0"/>
        <v>0</v>
      </c>
    </row>
    <row r="30" spans="1:11" ht="15">
      <c r="A30" s="3"/>
      <c r="B30" s="57" t="s">
        <v>184</v>
      </c>
      <c r="C30" s="3" t="s">
        <v>185</v>
      </c>
      <c r="D30" s="25"/>
      <c r="E30" s="24"/>
      <c r="F30" s="24"/>
      <c r="G30" s="24"/>
      <c r="H30" s="24"/>
      <c r="I30" s="24"/>
      <c r="J30" s="24"/>
      <c r="K30" s="29">
        <f t="shared" si="0"/>
        <v>0</v>
      </c>
    </row>
    <row r="31" spans="1:11" ht="15">
      <c r="A31" s="3"/>
      <c r="B31" s="57" t="s">
        <v>186</v>
      </c>
      <c r="C31" s="3" t="s">
        <v>187</v>
      </c>
      <c r="D31" s="25"/>
      <c r="E31" s="24"/>
      <c r="F31" s="24"/>
      <c r="G31" s="24"/>
      <c r="H31" s="24"/>
      <c r="I31" s="24"/>
      <c r="J31" s="24"/>
      <c r="K31" s="29">
        <f t="shared" si="0"/>
        <v>0</v>
      </c>
    </row>
    <row r="32" spans="1:11" ht="15">
      <c r="A32" s="3"/>
      <c r="B32" s="57" t="s">
        <v>188</v>
      </c>
      <c r="C32" s="3" t="s">
        <v>189</v>
      </c>
      <c r="D32" s="25"/>
      <c r="E32" s="24">
        <v>-5</v>
      </c>
      <c r="F32" s="24"/>
      <c r="G32" s="24"/>
      <c r="H32" s="24"/>
      <c r="I32" s="24"/>
      <c r="J32" s="24"/>
      <c r="K32" s="29">
        <f t="shared" si="0"/>
        <v>-5</v>
      </c>
    </row>
    <row r="33" spans="1:11" ht="15">
      <c r="A33" s="3"/>
      <c r="B33" s="57" t="s">
        <v>190</v>
      </c>
      <c r="C33" s="3" t="s">
        <v>191</v>
      </c>
      <c r="D33" s="25"/>
      <c r="E33" s="24"/>
      <c r="F33" s="24"/>
      <c r="G33" s="24"/>
      <c r="H33" s="24"/>
      <c r="I33" s="24"/>
      <c r="J33" s="24"/>
      <c r="K33" s="29">
        <f t="shared" si="0"/>
        <v>0</v>
      </c>
    </row>
    <row r="34" spans="1:11" ht="15">
      <c r="A34" s="3"/>
      <c r="B34" s="57" t="s">
        <v>192</v>
      </c>
      <c r="C34" s="3" t="s">
        <v>193</v>
      </c>
      <c r="D34" s="25"/>
      <c r="E34" s="24"/>
      <c r="F34" s="24"/>
      <c r="G34" s="24"/>
      <c r="H34" s="24"/>
      <c r="I34" s="24"/>
      <c r="J34" s="24"/>
      <c r="K34" s="29">
        <f t="shared" si="0"/>
        <v>0</v>
      </c>
    </row>
    <row r="35" spans="1:11" ht="15">
      <c r="A35" s="3"/>
      <c r="B35" s="57" t="s">
        <v>194</v>
      </c>
      <c r="C35" s="3" t="s">
        <v>181</v>
      </c>
      <c r="D35" s="25"/>
      <c r="E35" s="24"/>
      <c r="F35" s="24"/>
      <c r="G35" s="24"/>
      <c r="H35" s="24"/>
      <c r="I35" s="24"/>
      <c r="J35" s="24"/>
      <c r="K35" s="29">
        <f t="shared" si="0"/>
        <v>0</v>
      </c>
    </row>
    <row r="36" spans="1:11" ht="15">
      <c r="A36" s="60"/>
      <c r="B36" s="60"/>
      <c r="C36" s="3"/>
      <c r="D36" s="25"/>
      <c r="E36" s="24"/>
      <c r="F36" s="24"/>
      <c r="G36" s="24"/>
      <c r="H36" s="24"/>
      <c r="I36" s="24"/>
      <c r="J36" s="24"/>
      <c r="K36" s="29">
        <f t="shared" si="0"/>
        <v>0</v>
      </c>
    </row>
    <row r="37" spans="1:11" ht="15">
      <c r="A37" s="3" t="s">
        <v>195</v>
      </c>
      <c r="B37" s="57" t="s">
        <v>196</v>
      </c>
      <c r="C37" s="3" t="s">
        <v>197</v>
      </c>
      <c r="D37" s="25"/>
      <c r="E37" s="24"/>
      <c r="F37" s="24"/>
      <c r="G37" s="24"/>
      <c r="H37" s="24"/>
      <c r="I37" s="24"/>
      <c r="J37" s="24"/>
      <c r="K37" s="29">
        <f t="shared" si="0"/>
        <v>0</v>
      </c>
    </row>
    <row r="38" spans="1:11" ht="15">
      <c r="A38" s="3"/>
      <c r="B38" s="57" t="s">
        <v>198</v>
      </c>
      <c r="C38" s="3" t="s">
        <v>199</v>
      </c>
      <c r="D38" s="25"/>
      <c r="E38" s="24"/>
      <c r="F38" s="24"/>
      <c r="G38" s="24"/>
      <c r="H38" s="24"/>
      <c r="I38" s="24"/>
      <c r="J38" s="24"/>
      <c r="K38" s="29">
        <f t="shared" si="0"/>
        <v>0</v>
      </c>
    </row>
    <row r="39" spans="1:11" ht="15">
      <c r="A39" s="3"/>
      <c r="B39" s="57" t="s">
        <v>200</v>
      </c>
      <c r="C39" s="3" t="s">
        <v>201</v>
      </c>
      <c r="D39" s="25"/>
      <c r="E39" s="24"/>
      <c r="F39" s="24"/>
      <c r="G39" s="24"/>
      <c r="H39" s="24"/>
      <c r="I39" s="24"/>
      <c r="J39" s="24"/>
      <c r="K39" s="29">
        <f t="shared" si="0"/>
        <v>0</v>
      </c>
    </row>
    <row r="40" spans="1:11" ht="15">
      <c r="A40" s="3"/>
      <c r="B40" s="57" t="s">
        <v>202</v>
      </c>
      <c r="C40" s="3" t="s">
        <v>203</v>
      </c>
      <c r="D40" s="25"/>
      <c r="E40" s="24"/>
      <c r="F40" s="24"/>
      <c r="G40" s="24"/>
      <c r="H40" s="24"/>
      <c r="I40" s="24"/>
      <c r="J40" s="24"/>
      <c r="K40" s="29">
        <f t="shared" si="0"/>
        <v>0</v>
      </c>
    </row>
    <row r="41" spans="1:11" ht="15">
      <c r="A41" s="3"/>
      <c r="B41" s="57" t="s">
        <v>204</v>
      </c>
      <c r="C41" s="3" t="s">
        <v>205</v>
      </c>
      <c r="D41" s="25"/>
      <c r="E41" s="24"/>
      <c r="F41" s="24"/>
      <c r="G41" s="24"/>
      <c r="H41" s="24"/>
      <c r="I41" s="24"/>
      <c r="J41" s="24"/>
      <c r="K41" s="29">
        <f t="shared" si="0"/>
        <v>0</v>
      </c>
    </row>
    <row r="42" spans="1:11" ht="15">
      <c r="A42" s="3"/>
      <c r="B42" s="57" t="s">
        <v>206</v>
      </c>
      <c r="C42" s="3" t="s">
        <v>207</v>
      </c>
      <c r="D42" s="25"/>
      <c r="E42" s="24"/>
      <c r="F42" s="24">
        <v>-5</v>
      </c>
      <c r="G42" s="24"/>
      <c r="H42" s="24"/>
      <c r="I42" s="24"/>
      <c r="J42" s="24"/>
      <c r="K42" s="29">
        <f t="shared" si="0"/>
        <v>-5</v>
      </c>
    </row>
    <row r="43" spans="1:11" ht="15">
      <c r="A43" s="3"/>
      <c r="B43" s="57" t="s">
        <v>208</v>
      </c>
      <c r="C43" s="3" t="s">
        <v>209</v>
      </c>
      <c r="D43" s="25"/>
      <c r="E43" s="24"/>
      <c r="F43" s="24"/>
      <c r="G43" s="24"/>
      <c r="H43" s="24"/>
      <c r="I43" s="24"/>
      <c r="J43" s="24"/>
      <c r="K43" s="2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</dc:creator>
  <cp:keywords/>
  <dc:description/>
  <cp:lastModifiedBy>teg</cp:lastModifiedBy>
  <cp:lastPrinted>2009-12-24T05:11:19Z</cp:lastPrinted>
  <dcterms:created xsi:type="dcterms:W3CDTF">2009-12-04T09:13:51Z</dcterms:created>
  <dcterms:modified xsi:type="dcterms:W3CDTF">2009-12-25T05:57:03Z</dcterms:modified>
  <cp:category/>
  <cp:version/>
  <cp:contentType/>
  <cp:contentStatus/>
</cp:coreProperties>
</file>